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/>
  </bookViews>
  <sheets>
    <sheet name="год 2018" sheetId="3" r:id="rId1"/>
  </sheets>
  <definedNames>
    <definedName name="_xlnm.Print_Titles" localSheetId="0">'год 2018'!$10:$11</definedName>
  </definedNames>
  <calcPr calcId="145621"/>
</workbook>
</file>

<file path=xl/calcChain.xml><?xml version="1.0" encoding="utf-8"?>
<calcChain xmlns="http://schemas.openxmlformats.org/spreadsheetml/2006/main">
  <c r="I130" i="3" l="1"/>
  <c r="I53" i="3"/>
  <c r="I52" i="3" s="1"/>
  <c r="H53" i="3"/>
  <c r="H52" i="3" s="1"/>
  <c r="J51" i="3"/>
  <c r="J48" i="3"/>
  <c r="J47" i="3"/>
  <c r="I49" i="3"/>
  <c r="J49" i="3" s="1"/>
  <c r="I50" i="3"/>
  <c r="J50" i="3" s="1"/>
  <c r="I46" i="3"/>
  <c r="I47" i="3"/>
  <c r="H50" i="3"/>
  <c r="H49" i="3"/>
  <c r="H47" i="3"/>
  <c r="H46" i="3" s="1"/>
  <c r="J46" i="3" s="1"/>
  <c r="H137" i="3" l="1"/>
  <c r="I138" i="3"/>
  <c r="H138" i="3"/>
  <c r="H139" i="3"/>
  <c r="I145" i="3" l="1"/>
  <c r="I144" i="3" s="1"/>
  <c r="I143" i="3" s="1"/>
  <c r="H145" i="3"/>
  <c r="H144" i="3" s="1"/>
  <c r="H143" i="3" s="1"/>
  <c r="I90" i="3"/>
  <c r="I89" i="3" s="1"/>
  <c r="I88" i="3" s="1"/>
  <c r="H90" i="3"/>
  <c r="H89" i="3" s="1"/>
  <c r="H88" i="3" s="1"/>
  <c r="J139" i="3"/>
  <c r="J138" i="3"/>
  <c r="J127" i="3"/>
  <c r="J124" i="3"/>
  <c r="I126" i="3"/>
  <c r="I125" i="3" s="1"/>
  <c r="H126" i="3"/>
  <c r="H125" i="3" s="1"/>
  <c r="I123" i="3"/>
  <c r="J123" i="3" s="1"/>
  <c r="H123" i="3"/>
  <c r="H122" i="3" s="1"/>
  <c r="J121" i="3"/>
  <c r="I120" i="3"/>
  <c r="I119" i="3" s="1"/>
  <c r="H120" i="3"/>
  <c r="H119" i="3" s="1"/>
  <c r="I117" i="3"/>
  <c r="I116" i="3" s="1"/>
  <c r="H117" i="3"/>
  <c r="H116" i="3" s="1"/>
  <c r="J112" i="3"/>
  <c r="J109" i="3"/>
  <c r="I111" i="3"/>
  <c r="I110" i="3" s="1"/>
  <c r="H110" i="3"/>
  <c r="H111" i="3"/>
  <c r="I108" i="3"/>
  <c r="I107" i="3" s="1"/>
  <c r="J107" i="3" s="1"/>
  <c r="H108" i="3"/>
  <c r="H107" i="3" s="1"/>
  <c r="J103" i="3"/>
  <c r="I102" i="3"/>
  <c r="H102" i="3"/>
  <c r="J98" i="3"/>
  <c r="I97" i="3"/>
  <c r="H97" i="3"/>
  <c r="H96" i="3" s="1"/>
  <c r="J95" i="3"/>
  <c r="I94" i="3"/>
  <c r="H94" i="3"/>
  <c r="J84" i="3"/>
  <c r="I83" i="3"/>
  <c r="H83" i="3"/>
  <c r="J111" i="3" l="1"/>
  <c r="J119" i="3"/>
  <c r="I122" i="3"/>
  <c r="J122" i="3" s="1"/>
  <c r="J97" i="3"/>
  <c r="J125" i="3"/>
  <c r="J102" i="3"/>
  <c r="J110" i="3"/>
  <c r="J108" i="3"/>
  <c r="J120" i="3"/>
  <c r="J83" i="3"/>
  <c r="J94" i="3"/>
  <c r="I96" i="3"/>
  <c r="J96" i="3" s="1"/>
  <c r="J126" i="3"/>
  <c r="J90" i="3"/>
  <c r="J88" i="3"/>
  <c r="J89" i="3"/>
  <c r="J76" i="3" l="1"/>
  <c r="I75" i="3"/>
  <c r="I74" i="3" s="1"/>
  <c r="H75" i="3"/>
  <c r="H74" i="3" s="1"/>
  <c r="J148" i="3"/>
  <c r="I147" i="3"/>
  <c r="I146" i="3" s="1"/>
  <c r="H147" i="3"/>
  <c r="H146" i="3" s="1"/>
  <c r="J75" i="3" l="1"/>
  <c r="J74" i="3"/>
  <c r="J146" i="3"/>
  <c r="J147" i="3"/>
  <c r="J137" i="3" l="1"/>
  <c r="I136" i="3"/>
  <c r="H136" i="3"/>
  <c r="J87" i="3"/>
  <c r="I86" i="3"/>
  <c r="I85" i="3" s="1"/>
  <c r="H86" i="3"/>
  <c r="H85" i="3" s="1"/>
  <c r="I72" i="3"/>
  <c r="I71" i="3" s="1"/>
  <c r="J157" i="3"/>
  <c r="I156" i="3"/>
  <c r="H156" i="3"/>
  <c r="H155" i="3" s="1"/>
  <c r="J154" i="3"/>
  <c r="I153" i="3"/>
  <c r="I152" i="3" s="1"/>
  <c r="H153" i="3"/>
  <c r="J151" i="3"/>
  <c r="I150" i="3"/>
  <c r="H150" i="3"/>
  <c r="H149" i="3" s="1"/>
  <c r="J145" i="3"/>
  <c r="J142" i="3"/>
  <c r="I141" i="3"/>
  <c r="I140" i="3" s="1"/>
  <c r="J135" i="3"/>
  <c r="I134" i="3"/>
  <c r="H134" i="3"/>
  <c r="J132" i="3"/>
  <c r="I131" i="3"/>
  <c r="H131" i="3"/>
  <c r="J130" i="3"/>
  <c r="I129" i="3"/>
  <c r="H129" i="3"/>
  <c r="J118" i="3"/>
  <c r="J115" i="3"/>
  <c r="I114" i="3"/>
  <c r="I113" i="3" s="1"/>
  <c r="H114" i="3"/>
  <c r="H113" i="3" s="1"/>
  <c r="J106" i="3"/>
  <c r="I105" i="3"/>
  <c r="I104" i="3" s="1"/>
  <c r="H105" i="3"/>
  <c r="J101" i="3"/>
  <c r="I100" i="3"/>
  <c r="I99" i="3" s="1"/>
  <c r="H100" i="3"/>
  <c r="H99" i="3" s="1"/>
  <c r="J93" i="3"/>
  <c r="I92" i="3"/>
  <c r="I91" i="3" s="1"/>
  <c r="H92" i="3"/>
  <c r="H91" i="3" s="1"/>
  <c r="J82" i="3"/>
  <c r="I81" i="3"/>
  <c r="I80" i="3" s="1"/>
  <c r="H81" i="3"/>
  <c r="H80" i="3" s="1"/>
  <c r="J79" i="3"/>
  <c r="I78" i="3"/>
  <c r="I77" i="3" s="1"/>
  <c r="H78" i="3"/>
  <c r="J73" i="3"/>
  <c r="H72" i="3"/>
  <c r="H71" i="3" s="1"/>
  <c r="J70" i="3"/>
  <c r="I69" i="3"/>
  <c r="H69" i="3"/>
  <c r="J68" i="3"/>
  <c r="I67" i="3"/>
  <c r="H67" i="3"/>
  <c r="J65" i="3"/>
  <c r="I64" i="3"/>
  <c r="H64" i="3"/>
  <c r="J63" i="3"/>
  <c r="I62" i="3"/>
  <c r="H62" i="3"/>
  <c r="J60" i="3"/>
  <c r="I59" i="3"/>
  <c r="I58" i="3" s="1"/>
  <c r="H59" i="3"/>
  <c r="H58" i="3" s="1"/>
  <c r="J57" i="3"/>
  <c r="I56" i="3"/>
  <c r="H56" i="3"/>
  <c r="H55" i="3" s="1"/>
  <c r="J45" i="3"/>
  <c r="I44" i="3"/>
  <c r="H44" i="3"/>
  <c r="J43" i="3"/>
  <c r="I42" i="3"/>
  <c r="H42" i="3"/>
  <c r="J40" i="3"/>
  <c r="I39" i="3"/>
  <c r="H39" i="3"/>
  <c r="H38" i="3" s="1"/>
  <c r="J37" i="3"/>
  <c r="I36" i="3"/>
  <c r="H36" i="3"/>
  <c r="H35" i="3" s="1"/>
  <c r="J34" i="3"/>
  <c r="I33" i="3"/>
  <c r="H33" i="3"/>
  <c r="H32" i="3" s="1"/>
  <c r="J31" i="3"/>
  <c r="I30" i="3"/>
  <c r="H30" i="3"/>
  <c r="H29" i="3" s="1"/>
  <c r="J28" i="3"/>
  <c r="I27" i="3"/>
  <c r="J26" i="3"/>
  <c r="I25" i="3"/>
  <c r="H25" i="3"/>
  <c r="J24" i="3"/>
  <c r="I23" i="3"/>
  <c r="H23" i="3"/>
  <c r="J21" i="3"/>
  <c r="J20" i="3" s="1"/>
  <c r="J19" i="3" s="1"/>
  <c r="J18" i="3" s="1"/>
  <c r="I20" i="3"/>
  <c r="I19" i="3" s="1"/>
  <c r="H20" i="3"/>
  <c r="H19" i="3" s="1"/>
  <c r="J16" i="3"/>
  <c r="J15" i="3" s="1"/>
  <c r="J14" i="3" s="1"/>
  <c r="J13" i="3" s="1"/>
  <c r="I15" i="3"/>
  <c r="I14" i="3" s="1"/>
  <c r="I13" i="3" s="1"/>
  <c r="I12" i="3" s="1"/>
  <c r="H15" i="3"/>
  <c r="H14" i="3" s="1"/>
  <c r="H13" i="3" s="1"/>
  <c r="H12" i="3" s="1"/>
  <c r="H133" i="3" l="1"/>
  <c r="I41" i="3"/>
  <c r="H128" i="3"/>
  <c r="J131" i="3"/>
  <c r="I133" i="3"/>
  <c r="J85" i="3"/>
  <c r="J156" i="3"/>
  <c r="J33" i="3"/>
  <c r="J69" i="3"/>
  <c r="I66" i="3"/>
  <c r="H61" i="3"/>
  <c r="J39" i="3"/>
  <c r="J144" i="3"/>
  <c r="J136" i="3"/>
  <c r="J92" i="3"/>
  <c r="J36" i="3"/>
  <c r="J44" i="3"/>
  <c r="J30" i="3"/>
  <c r="J67" i="3"/>
  <c r="J81" i="3"/>
  <c r="J86" i="3"/>
  <c r="J59" i="3"/>
  <c r="J62" i="3"/>
  <c r="J78" i="3"/>
  <c r="J100" i="3"/>
  <c r="J134" i="3"/>
  <c r="J143" i="3"/>
  <c r="I22" i="3"/>
  <c r="I32" i="3"/>
  <c r="J32" i="3" s="1"/>
  <c r="J56" i="3"/>
  <c r="J64" i="3"/>
  <c r="J91" i="3"/>
  <c r="H141" i="3"/>
  <c r="J150" i="3"/>
  <c r="J153" i="3"/>
  <c r="J114" i="3"/>
  <c r="J113" i="3"/>
  <c r="J129" i="3"/>
  <c r="J116" i="3"/>
  <c r="J117" i="3"/>
  <c r="J105" i="3"/>
  <c r="J71" i="3"/>
  <c r="J72" i="3"/>
  <c r="J42" i="3"/>
  <c r="J25" i="3"/>
  <c r="J23" i="3"/>
  <c r="J58" i="3"/>
  <c r="I29" i="3"/>
  <c r="J29" i="3" s="1"/>
  <c r="H41" i="3"/>
  <c r="I55" i="3"/>
  <c r="H66" i="3"/>
  <c r="H77" i="3"/>
  <c r="J77" i="3" s="1"/>
  <c r="J80" i="3"/>
  <c r="H104" i="3"/>
  <c r="J104" i="3" s="1"/>
  <c r="H152" i="3"/>
  <c r="J152" i="3" s="1"/>
  <c r="I155" i="3"/>
  <c r="J155" i="3" s="1"/>
  <c r="H27" i="3"/>
  <c r="H22" i="3" s="1"/>
  <c r="I35" i="3"/>
  <c r="J35" i="3" s="1"/>
  <c r="I38" i="3"/>
  <c r="J38" i="3" s="1"/>
  <c r="I61" i="3"/>
  <c r="J99" i="3"/>
  <c r="I128" i="3"/>
  <c r="I149" i="3"/>
  <c r="J149" i="3" s="1"/>
  <c r="H18" i="3" l="1"/>
  <c r="I18" i="3"/>
  <c r="J41" i="3"/>
  <c r="J55" i="3"/>
  <c r="J128" i="3"/>
  <c r="J133" i="3"/>
  <c r="J66" i="3"/>
  <c r="J61" i="3"/>
  <c r="J27" i="3"/>
  <c r="H140" i="3"/>
  <c r="J140" i="3" s="1"/>
  <c r="J141" i="3"/>
  <c r="J22" i="3"/>
  <c r="H158" i="3" l="1"/>
  <c r="I158" i="3"/>
  <c r="J158" i="3" l="1"/>
</calcChain>
</file>

<file path=xl/sharedStrings.xml><?xml version="1.0" encoding="utf-8"?>
<sst xmlns="http://schemas.openxmlformats.org/spreadsheetml/2006/main" count="839" uniqueCount="142">
  <si>
    <t>№ п/п</t>
  </si>
  <si>
    <t xml:space="preserve">Наименование </t>
  </si>
  <si>
    <t>Целевая статья</t>
  </si>
  <si>
    <t>1</t>
  </si>
  <si>
    <t>7</t>
  </si>
  <si>
    <t>Итого</t>
  </si>
  <si>
    <t>0</t>
  </si>
  <si>
    <t>600</t>
  </si>
  <si>
    <t>I</t>
  </si>
  <si>
    <t>МУНИЦИПАЛЬНЫЕ ПРОГРАММЫ</t>
  </si>
  <si>
    <t>(рублей)</t>
  </si>
  <si>
    <t>Вид расхо-дов</t>
  </si>
  <si>
    <t>00</t>
  </si>
  <si>
    <t>00000</t>
  </si>
  <si>
    <t>01</t>
  </si>
  <si>
    <t>НЕПРОГРАММНЫЕ НАПРАВЛЕНИЯ ДЕЯТЕЛЬНОСТИ</t>
  </si>
  <si>
    <t>10</t>
  </si>
  <si>
    <t>II</t>
  </si>
  <si>
    <t>Глава муниципального образования</t>
  </si>
  <si>
    <t>10010</t>
  </si>
  <si>
    <t>Расходы на выплаты персоналу в целях обеспечения выполнения функций государственными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</si>
  <si>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</si>
  <si>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</si>
  <si>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</si>
  <si>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Иные бюджетные ассигнования</t>
  </si>
  <si>
    <t>Уплата налогов сборов и иных платежей</t>
  </si>
  <si>
    <t>10020</t>
  </si>
  <si>
    <t>200</t>
  </si>
  <si>
    <t>240</t>
  </si>
  <si>
    <t>800</t>
  </si>
  <si>
    <t>850</t>
  </si>
  <si>
    <t>Межбюджетные трансферты</t>
  </si>
  <si>
    <t>Иные межбюджетные трансферты</t>
  </si>
  <si>
    <t>Поддержка территориального общественного самоуправления</t>
  </si>
  <si>
    <t>Мероприятия по обеспечению пожарной безопасности</t>
  </si>
  <si>
    <t>Прочие мероприятия в области жилищного хозяйства</t>
  </si>
  <si>
    <t>Частичное возмещение убытков по услугам бани</t>
  </si>
  <si>
    <t>Предоставление субсидий  бюджетным, автономным учреждениям и иным некоммерческим организациям</t>
  </si>
  <si>
    <t>Уличное освещение</t>
  </si>
  <si>
    <t>Прочие мероприятия в рамках благоустройства</t>
  </si>
  <si>
    <t>Мероприятия в сфере культуры и искусства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</si>
  <si>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</si>
  <si>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</si>
  <si>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Мероприятия в области физической культуры и спорта</t>
  </si>
  <si>
    <t>10060</t>
  </si>
  <si>
    <t>500</t>
  </si>
  <si>
    <t>540</t>
  </si>
  <si>
    <t>10090</t>
  </si>
  <si>
    <t>51180</t>
  </si>
  <si>
    <t>11020</t>
  </si>
  <si>
    <t>17030</t>
  </si>
  <si>
    <t>13010</t>
  </si>
  <si>
    <t>620</t>
  </si>
  <si>
    <t>17010</t>
  </si>
  <si>
    <t>13020</t>
  </si>
  <si>
    <t>13040</t>
  </si>
  <si>
    <t>14030</t>
  </si>
  <si>
    <t>15010</t>
  </si>
  <si>
    <t>300</t>
  </si>
  <si>
    <t>16010</t>
  </si>
  <si>
    <t>Расходы на содержание органов местного самоуправления и обеспечение их функций</t>
  </si>
  <si>
    <t>Содержание муниципального имущества</t>
  </si>
  <si>
    <t>10100</t>
  </si>
  <si>
    <t>27400</t>
  </si>
  <si>
    <t>28190</t>
  </si>
  <si>
    <t>% исполнения</t>
  </si>
  <si>
    <t>10170</t>
  </si>
  <si>
    <t>S8420</t>
  </si>
  <si>
    <t>F2</t>
  </si>
  <si>
    <t>55550</t>
  </si>
  <si>
    <t>21060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</si>
  <si>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</si>
  <si>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</si>
  <si>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Повышение уровня пожарной безопасности</t>
  </si>
  <si>
    <t>20820</t>
  </si>
  <si>
    <t>Исполнение судебных актов</t>
  </si>
  <si>
    <t>8</t>
  </si>
  <si>
    <t>9</t>
  </si>
  <si>
    <t>Муниципальная программа «Формирование современной комфортной городской среды в МО "Каменское" на 2018-2024 годы"</t>
  </si>
  <si>
    <t xml:space="preserve">Реализация  программ  формирования современной городской среды </t>
  </si>
  <si>
    <t>Закупка товаров,работ и услуг для обеспечения государственных (муниципальных ) нужд</t>
  </si>
  <si>
    <t>Иные закупки товаров , работ и услуг для обеспечения государственных (муниципальных )нужд</t>
  </si>
  <si>
    <t>Осуществление переданых органам местного самоуправления муниципальных образований Архангельской области государственных полномочий Архангельской области в сфере административных правонарушений</t>
  </si>
  <si>
    <t>78793</t>
  </si>
  <si>
    <t>Расходы на осуществление полномочий по осуществлению внешнего муниципального финансового контроля муниципальных образований</t>
  </si>
  <si>
    <t>Средства благотворительной помощи</t>
  </si>
  <si>
    <t>Реализация муниципальной программы "Развитие ТОС в Мезенском районе"</t>
  </si>
  <si>
    <t xml:space="preserve">Содержание и ремонт муниципальных дорог </t>
  </si>
  <si>
    <t>12020</t>
  </si>
  <si>
    <t>Мероприятия в области коммунального хозяйства</t>
  </si>
  <si>
    <t xml:space="preserve">Субсидии автономным учреждениям </t>
  </si>
  <si>
    <t>400</t>
  </si>
  <si>
    <t>410</t>
  </si>
  <si>
    <t>Резервный фонд Администрации МО Мезенскй район</t>
  </si>
  <si>
    <t>Выплата  пенсии за выслугу лет лицам, замещавшим  муниципальные должности на постоянной основе и должности муниципальной службы</t>
  </si>
  <si>
    <t>310</t>
  </si>
  <si>
    <t>289190</t>
  </si>
  <si>
    <t>Устройство ледовой пешеходной переправы</t>
  </si>
  <si>
    <t>Утверждено на 2022 год</t>
  </si>
  <si>
    <t>Исполнено за 2022 год</t>
  </si>
  <si>
    <t>S6870</t>
  </si>
  <si>
    <t>Осуществление полномочий по дорожной деятельности в отношении автомобильных дорог местного значения в границах населенных пунктов поселения и обеспечение безопасности дорожного движения на них, включая создание и обеспечение функционирования парковок (парковочных мест), осуществление муниципального контроля за сохранностью автомобильных дорог местного значения в границах населенных пунктов поселения, организация дорожного движения,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Федерации;</t>
  </si>
  <si>
    <t>20140</t>
  </si>
  <si>
    <t>28110</t>
  </si>
  <si>
    <t>Реализация муниципальной программы "Развитие общественного пассажирского транспорта и организация транспортного обслуживания населения, дорожной инфраструктуры МО  "Мезенский район" на 2021-2025 годы</t>
  </si>
  <si>
    <t>Иные межбюджетные трансферты за счет гранта бюджетам муниципальных образований в целях содействия достижению и (или) поощрения достижения наилучших значений показателей деятельности органов местного самоуправления городских округов, муниципальных округов и муниципальных районов Архангельской области</t>
  </si>
  <si>
    <t>78040</t>
  </si>
  <si>
    <t>Осуществление полномочий по обеспечению проживающих в поселении и нуждающихся в жилых помещениях малоимущих граждан жилыми помещениями, содержание муниципального жилищного фонда, а также иных полномочий органов местного самоуправления в соответствии с жилищным законодательством</t>
  </si>
  <si>
    <t>20150</t>
  </si>
  <si>
    <t>Осуществление полномочий по организации в границах поселения водоснабжения населения, водоотведения, снабжение поселения топливом в пределах полномочий, установленных законодательством Российской Федерации</t>
  </si>
  <si>
    <t>20130</t>
  </si>
  <si>
    <t>20510</t>
  </si>
  <si>
    <t>Осуществление полномочий по созданию условий для массового отдыха жителей поселения и организация обустройства мест массового отдыха населения, включая обеспечение свободного доступа граждан к водным объектам общего пользования и их береговым полосам</t>
  </si>
  <si>
    <t>20160</t>
  </si>
  <si>
    <t>Осуществление полномочий по участию в организации деятельности по накоплению (в том числе раздельному накоплению) и транспортированию твердых коммунальных отходов</t>
  </si>
  <si>
    <t>20170</t>
  </si>
  <si>
    <t>Иные закупки товаров , работ и услуг для обеспечения  государственных (муниципальных )нужд</t>
  </si>
  <si>
    <t>Осуществление полномочий по организации ритуальных услуг и содержание мест захоронения</t>
  </si>
  <si>
    <t>20180</t>
  </si>
  <si>
    <t>Иные закупки товаров , работ и услуг для обеспечяения государственных (муниципальных )нужд</t>
  </si>
  <si>
    <t>Осуществление в пределах, установленных водным законодательством Российской Федерации, полномочий собственника водных объектов, информирование населения об ограничениях их использования</t>
  </si>
  <si>
    <t>20190</t>
  </si>
  <si>
    <t>Иные закупки товаров , работ и услуг для  обеспечения государственных (муниципальных )нужд</t>
  </si>
  <si>
    <t>20530</t>
  </si>
  <si>
    <t>S6450</t>
  </si>
  <si>
    <t>Отчет об исполнении  бюджета муниципального образования  "Каменское" на реализацию  муниципальных программ  МО " Каменское " и непрограммным направлениям деятельности за 2022 год</t>
  </si>
  <si>
    <t>Софинансирование выплаты выходного пособия</t>
  </si>
  <si>
    <t>Реализация программы "Комплексное развитие сельских территорий Мезенского района Архангельской области на 2020-2025годы" (ЛОС)</t>
  </si>
  <si>
    <t>Капитальные вложения в обьекты государственной (муниципальной ) собственности</t>
  </si>
  <si>
    <t>Бюджетные инвестиции в обьекты капитального строительства государственной (муниципальной собственности)</t>
  </si>
  <si>
    <t>Реализация программы "Комплексное развитие сельских территорий Мезенского района Архангельской области на 2020-2025годы" (Модернизация уличного освещения)</t>
  </si>
  <si>
    <t>Осуществление полномочий по оказанию поддержки социально ориентированным некоммерческим организациям в пределах полномочий, установленных статьями 31.1 и 31.3 Федерального закона от 12.01.1996г. №7-ФЗ "О некоммерческих организациях"</t>
  </si>
  <si>
    <t>20200</t>
  </si>
  <si>
    <t>Осуществление полномочий по принятию решений и проведению на территории поселения мероприятий по выявлению правообладателей ранее учтенных объектов недвижимости, направление сведений о правообладателях данных объектов недвижимости для внесения в ЕГРН</t>
  </si>
  <si>
    <t>20220</t>
  </si>
  <si>
    <t>Осуществление полномочий по предоставлению помещения для работы на обслуживаемом административном участке поселения сотруднику, замещающему должность участкового уполномоченного полиции</t>
  </si>
  <si>
    <t>20210</t>
  </si>
  <si>
    <t>Государственная программа "Защита населения и территорий Архангельской области от чрезвычайных ситуаций, обеспечение пожарной безопасности и безопасности на водных обьектах"</t>
  </si>
  <si>
    <t>к решению Собрания  депутатов</t>
  </si>
  <si>
    <t>Мезенского муниципального округа</t>
  </si>
  <si>
    <t>Приложение № 6</t>
  </si>
  <si>
    <t xml:space="preserve">             от  6 апреля  2023  года №  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</si>
</sst>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_ ;[Red]\-#,##0.00\ "/>
  </numFmts>
  <fonts count="31" x14ac:knownFonts="1">
    <font>
      <sz val="10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7"/>
      <name val="Arial"/>
      <family val="2"/>
      <charset val="204"/>
    </font>
    <font>
      <b/>
      <sz val="12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10"/>
      <name val="Arial Cyr"/>
      <family val="2"/>
      <charset val="204"/>
    </font>
    <font>
      <sz val="7"/>
      <name val="Arial Cyr"/>
      <family val="2"/>
      <charset val="204"/>
    </font>
    <font>
      <b/>
      <sz val="14"/>
      <name val="Arial"/>
      <family val="2"/>
      <charset val="204"/>
    </font>
    <font>
      <b/>
      <sz val="13"/>
      <name val="Arial"/>
      <family val="2"/>
      <charset val="204"/>
    </font>
    <font>
      <b/>
      <sz val="14"/>
      <name val="Arial"/>
      <family val="2"/>
    </font>
    <font>
      <b/>
      <sz val="11"/>
      <name val="Times New Roman"/>
      <family val="1"/>
      <charset val="204"/>
    </font>
    <font>
      <sz val="8"/>
      <name val="Arial"/>
      <family val="2"/>
      <charset val="204"/>
    </font>
    <font>
      <b/>
      <sz val="12"/>
      <name val="Arial"/>
      <family val="2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9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color indexed="10"/>
      <name val="Arial Cyr"/>
      <family val="2"/>
      <charset val="204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49" fontId="1" fillId="0" borderId="0" xfId="0" applyNumberFormat="1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6" fillId="0" borderId="0" xfId="0" applyFont="1"/>
    <xf numFmtId="49" fontId="6" fillId="0" borderId="0" xfId="0" applyNumberFormat="1" applyFont="1"/>
    <xf numFmtId="49" fontId="9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right"/>
    </xf>
    <xf numFmtId="4" fontId="6" fillId="0" borderId="0" xfId="0" applyNumberFormat="1" applyFont="1"/>
    <xf numFmtId="3" fontId="1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0" fontId="17" fillId="0" borderId="0" xfId="0" applyFont="1" applyAlignment="1">
      <alignment horizontal="right" vertical="center"/>
    </xf>
    <xf numFmtId="0" fontId="17" fillId="0" borderId="0" xfId="0" quotePrefix="1" applyFont="1" applyAlignment="1">
      <alignment horizontal="right" vertical="center"/>
    </xf>
    <xf numFmtId="4" fontId="1" fillId="0" borderId="0" xfId="0" applyNumberFormat="1" applyFont="1"/>
    <xf numFmtId="0" fontId="1" fillId="0" borderId="0" xfId="0" applyFont="1" applyAlignment="1">
      <alignment horizontal="center"/>
    </xf>
    <xf numFmtId="164" fontId="1" fillId="0" borderId="1" xfId="0" applyNumberFormat="1" applyFont="1" applyBorder="1" applyAlignment="1">
      <alignment horizontal="right" vertical="center"/>
    </xf>
    <xf numFmtId="2" fontId="14" fillId="0" borderId="1" xfId="0" applyNumberFormat="1" applyFont="1" applyBorder="1" applyAlignment="1">
      <alignment horizontal="right" vertical="center"/>
    </xf>
    <xf numFmtId="49" fontId="19" fillId="0" borderId="1" xfId="0" applyNumberFormat="1" applyFont="1" applyBorder="1" applyAlignment="1">
      <alignment horizontal="left" vertical="center" wrapText="1"/>
    </xf>
    <xf numFmtId="49" fontId="20" fillId="0" borderId="1" xfId="0" applyNumberFormat="1" applyFont="1" applyBorder="1" applyAlignment="1">
      <alignment horizontal="left"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20" fillId="3" borderId="1" xfId="0" applyFont="1" applyFill="1" applyBorder="1" applyAlignment="1">
      <alignment wrapText="1"/>
    </xf>
    <xf numFmtId="0" fontId="20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wrapText="1"/>
    </xf>
    <xf numFmtId="0" fontId="22" fillId="0" borderId="1" xfId="0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165" fontId="1" fillId="0" borderId="1" xfId="0" applyNumberFormat="1" applyFont="1" applyBorder="1" applyAlignment="1">
      <alignment horizontal="right" vertical="center"/>
    </xf>
    <xf numFmtId="0" fontId="16" fillId="0" borderId="1" xfId="0" applyFont="1" applyBorder="1" applyAlignment="1">
      <alignment horizontal="left" vertical="center" wrapText="1"/>
    </xf>
    <xf numFmtId="49" fontId="21" fillId="0" borderId="1" xfId="0" applyNumberFormat="1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/>
    </xf>
    <xf numFmtId="165" fontId="21" fillId="0" borderId="1" xfId="0" applyNumberFormat="1" applyFont="1" applyBorder="1" applyAlignment="1">
      <alignment horizontal="right" vertical="center"/>
    </xf>
    <xf numFmtId="0" fontId="19" fillId="3" borderId="1" xfId="0" applyFont="1" applyFill="1" applyBorder="1" applyAlignment="1">
      <alignment horizontal="left" vertical="center" wrapText="1"/>
    </xf>
    <xf numFmtId="4" fontId="21" fillId="0" borderId="1" xfId="0" applyNumberFormat="1" applyFont="1" applyBorder="1" applyAlignment="1">
      <alignment horizontal="right" vertical="center" wrapText="1"/>
    </xf>
    <xf numFmtId="4" fontId="21" fillId="0" borderId="1" xfId="0" applyNumberFormat="1" applyFont="1" applyBorder="1" applyAlignment="1">
      <alignment horizontal="right" vertical="center"/>
    </xf>
    <xf numFmtId="49" fontId="23" fillId="0" borderId="1" xfId="0" applyNumberFormat="1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right" vertical="center"/>
    </xf>
    <xf numFmtId="4" fontId="21" fillId="0" borderId="1" xfId="0" applyNumberFormat="1" applyFont="1" applyBorder="1" applyAlignment="1">
      <alignment vertical="center"/>
    </xf>
    <xf numFmtId="0" fontId="19" fillId="3" borderId="1" xfId="0" applyFont="1" applyFill="1" applyBorder="1" applyAlignment="1">
      <alignment horizontal="left" wrapText="1"/>
    </xf>
    <xf numFmtId="49" fontId="24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 wrapText="1"/>
    </xf>
    <xf numFmtId="0" fontId="21" fillId="2" borderId="1" xfId="0" applyFont="1" applyFill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49" fontId="21" fillId="0" borderId="1" xfId="0" applyNumberFormat="1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vertical="center"/>
    </xf>
    <xf numFmtId="0" fontId="21" fillId="3" borderId="1" xfId="0" applyFont="1" applyFill="1" applyBorder="1" applyAlignment="1">
      <alignment horizontal="left" vertical="center" wrapText="1"/>
    </xf>
    <xf numFmtId="0" fontId="21" fillId="3" borderId="1" xfId="0" applyFont="1" applyFill="1" applyBorder="1" applyAlignment="1">
      <alignment wrapText="1"/>
    </xf>
    <xf numFmtId="0" fontId="25" fillId="0" borderId="1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 wrapText="1"/>
    </xf>
    <xf numFmtId="0" fontId="16" fillId="0" borderId="0" xfId="0" applyFont="1" applyAlignment="1">
      <alignment horizontal="justify"/>
    </xf>
    <xf numFmtId="0" fontId="28" fillId="4" borderId="1" xfId="0" applyFont="1" applyFill="1" applyBorder="1" applyAlignment="1">
      <alignment vertical="top" wrapText="1"/>
    </xf>
    <xf numFmtId="0" fontId="16" fillId="0" borderId="0" xfId="0" applyFont="1" applyAlignment="1">
      <alignment horizontal="left" wrapText="1"/>
    </xf>
    <xf numFmtId="49" fontId="27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66" fontId="28" fillId="0" borderId="1" xfId="0" applyNumberFormat="1" applyFont="1" applyBorder="1" applyAlignment="1">
      <alignment vertical="center"/>
    </xf>
    <xf numFmtId="2" fontId="16" fillId="0" borderId="1" xfId="0" applyNumberFormat="1" applyFont="1" applyBorder="1" applyAlignment="1">
      <alignment horizontal="right" vertical="center"/>
    </xf>
    <xf numFmtId="49" fontId="11" fillId="0" borderId="1" xfId="0" applyNumberFormat="1" applyFont="1" applyBorder="1" applyAlignment="1">
      <alignment horizontal="center" vertical="center"/>
    </xf>
    <xf numFmtId="166" fontId="0" fillId="0" borderId="1" xfId="0" applyNumberFormat="1" applyBorder="1" applyAlignment="1">
      <alignment vertical="center"/>
    </xf>
    <xf numFmtId="2" fontId="21" fillId="0" borderId="1" xfId="0" applyNumberFormat="1" applyFont="1" applyBorder="1" applyAlignment="1">
      <alignment horizontal="right" vertical="center"/>
    </xf>
    <xf numFmtId="166" fontId="21" fillId="0" borderId="1" xfId="0" applyNumberFormat="1" applyFont="1" applyBorder="1" applyAlignment="1">
      <alignment vertical="center"/>
    </xf>
    <xf numFmtId="166" fontId="5" fillId="0" borderId="1" xfId="0" applyNumberFormat="1" applyFont="1" applyBorder="1" applyAlignment="1">
      <alignment vertical="center"/>
    </xf>
    <xf numFmtId="166" fontId="16" fillId="0" borderId="1" xfId="0" applyNumberFormat="1" applyFont="1" applyBorder="1" applyAlignment="1">
      <alignment vertical="center"/>
    </xf>
    <xf numFmtId="0" fontId="16" fillId="0" borderId="0" xfId="0" applyFont="1" applyAlignment="1">
      <alignment wrapText="1"/>
    </xf>
    <xf numFmtId="0" fontId="16" fillId="3" borderId="1" xfId="0" applyFont="1" applyFill="1" applyBorder="1" applyAlignment="1">
      <alignment horizontal="left" vertical="center" wrapText="1"/>
    </xf>
    <xf numFmtId="49" fontId="29" fillId="0" borderId="1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vertical="center" wrapText="1"/>
    </xf>
    <xf numFmtId="0" fontId="30" fillId="0" borderId="0" xfId="0" applyFont="1"/>
    <xf numFmtId="0" fontId="18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0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9"/>
  <sheetViews>
    <sheetView tabSelected="1" zoomScale="90" zoomScaleNormal="90" zoomScalePageLayoutView="80" workbookViewId="0">
      <selection activeCell="H4" sqref="H4:J4"/>
    </sheetView>
  </sheetViews>
  <sheetFormatPr defaultRowHeight="12.75" x14ac:dyDescent="0.2"/>
  <cols>
    <col min="1" max="1" width="3.7109375" style="1" customWidth="1"/>
    <col min="2" max="2" width="94" style="4" customWidth="1"/>
    <col min="3" max="3" width="5.140625" style="4" customWidth="1"/>
    <col min="4" max="5" width="4.85546875" style="4" customWidth="1"/>
    <col min="6" max="6" width="7.85546875" style="4" customWidth="1"/>
    <col min="7" max="7" width="6.7109375" style="5" customWidth="1"/>
    <col min="8" max="8" width="18.7109375" style="5" customWidth="1"/>
    <col min="9" max="9" width="17.85546875" style="5" customWidth="1"/>
    <col min="10" max="10" width="18.42578125" style="8" customWidth="1"/>
    <col min="11" max="11" width="13.5703125" style="2" bestFit="1" customWidth="1"/>
    <col min="12" max="16384" width="9.140625" style="2"/>
  </cols>
  <sheetData>
    <row r="1" spans="1:10" x14ac:dyDescent="0.2">
      <c r="H1" s="82"/>
      <c r="I1" s="86" t="s">
        <v>140</v>
      </c>
      <c r="J1" s="86"/>
    </row>
    <row r="2" spans="1:10" x14ac:dyDescent="0.2">
      <c r="H2" s="82"/>
      <c r="I2" s="86" t="s">
        <v>138</v>
      </c>
      <c r="J2" s="86"/>
    </row>
    <row r="3" spans="1:10" x14ac:dyDescent="0.2">
      <c r="H3" s="86" t="s">
        <v>139</v>
      </c>
      <c r="I3" s="86"/>
      <c r="J3" s="86"/>
    </row>
    <row r="4" spans="1:10" x14ac:dyDescent="0.2">
      <c r="H4" s="86" t="s">
        <v>141</v>
      </c>
      <c r="I4" s="86"/>
      <c r="J4" s="86"/>
    </row>
    <row r="5" spans="1:10" x14ac:dyDescent="0.2">
      <c r="J5" s="25"/>
    </row>
    <row r="6" spans="1:10" x14ac:dyDescent="0.2">
      <c r="J6" s="26"/>
    </row>
    <row r="8" spans="1:10" ht="63.75" customHeight="1" x14ac:dyDescent="0.2">
      <c r="A8" s="83" t="s">
        <v>125</v>
      </c>
      <c r="B8" s="83"/>
      <c r="C8" s="83"/>
      <c r="D8" s="83"/>
      <c r="E8" s="83"/>
      <c r="F8" s="83"/>
      <c r="G8" s="83"/>
      <c r="H8" s="83"/>
      <c r="I8" s="83"/>
      <c r="J8" s="83"/>
    </row>
    <row r="9" spans="1:10" ht="13.5" thickBot="1" x14ac:dyDescent="0.25">
      <c r="B9" s="84"/>
      <c r="C9" s="84"/>
      <c r="D9" s="84"/>
      <c r="E9" s="84"/>
      <c r="F9" s="84"/>
      <c r="G9" s="84"/>
      <c r="H9" s="28"/>
      <c r="I9" s="28"/>
      <c r="J9" s="7" t="s">
        <v>10</v>
      </c>
    </row>
    <row r="10" spans="1:10" ht="38.25" customHeight="1" thickBot="1" x14ac:dyDescent="0.3">
      <c r="A10" s="10" t="s">
        <v>0</v>
      </c>
      <c r="B10" s="38" t="s">
        <v>1</v>
      </c>
      <c r="C10" s="85" t="s">
        <v>2</v>
      </c>
      <c r="D10" s="85"/>
      <c r="E10" s="85"/>
      <c r="F10" s="85"/>
      <c r="G10" s="17" t="s">
        <v>11</v>
      </c>
      <c r="H10" s="17" t="s">
        <v>98</v>
      </c>
      <c r="I10" s="17" t="s">
        <v>99</v>
      </c>
      <c r="J10" s="39" t="s">
        <v>65</v>
      </c>
    </row>
    <row r="11" spans="1:10" s="3" customFormat="1" x14ac:dyDescent="0.2">
      <c r="A11" s="11" t="s">
        <v>3</v>
      </c>
      <c r="B11" s="12">
        <v>2</v>
      </c>
      <c r="C11" s="12">
        <v>3</v>
      </c>
      <c r="D11" s="12">
        <v>4</v>
      </c>
      <c r="E11" s="12">
        <v>5</v>
      </c>
      <c r="F11" s="12">
        <v>6</v>
      </c>
      <c r="G11" s="13" t="s">
        <v>4</v>
      </c>
      <c r="H11" s="13" t="s">
        <v>76</v>
      </c>
      <c r="I11" s="13" t="s">
        <v>77</v>
      </c>
      <c r="J11" s="9">
        <v>10</v>
      </c>
    </row>
    <row r="12" spans="1:10" s="3" customFormat="1" ht="18" x14ac:dyDescent="0.2">
      <c r="A12" s="14" t="s">
        <v>8</v>
      </c>
      <c r="B12" s="40" t="s">
        <v>9</v>
      </c>
      <c r="C12" s="38"/>
      <c r="D12" s="38"/>
      <c r="E12" s="38"/>
      <c r="F12" s="38"/>
      <c r="G12" s="17"/>
      <c r="H12" s="41">
        <f>H13</f>
        <v>1098813</v>
      </c>
      <c r="I12" s="42">
        <f>I13</f>
        <v>1098813</v>
      </c>
      <c r="J12" s="43">
        <v>0</v>
      </c>
    </row>
    <row r="13" spans="1:10" s="3" customFormat="1" ht="28.5" x14ac:dyDescent="0.2">
      <c r="A13" s="16"/>
      <c r="B13" s="44" t="s">
        <v>78</v>
      </c>
      <c r="C13" s="45" t="s">
        <v>14</v>
      </c>
      <c r="D13" s="45" t="s">
        <v>6</v>
      </c>
      <c r="E13" s="46" t="s">
        <v>68</v>
      </c>
      <c r="F13" s="46"/>
      <c r="G13" s="46"/>
      <c r="H13" s="41">
        <f t="shared" ref="H13:I15" si="0">H14</f>
        <v>1098813</v>
      </c>
      <c r="I13" s="41">
        <f t="shared" si="0"/>
        <v>1098813</v>
      </c>
      <c r="J13" s="47">
        <f>J14</f>
        <v>100</v>
      </c>
    </row>
    <row r="14" spans="1:10" ht="15" x14ac:dyDescent="0.2">
      <c r="A14" s="16"/>
      <c r="B14" s="48" t="s">
        <v>79</v>
      </c>
      <c r="C14" s="45" t="s">
        <v>14</v>
      </c>
      <c r="D14" s="45" t="s">
        <v>6</v>
      </c>
      <c r="E14" s="46" t="s">
        <v>68</v>
      </c>
      <c r="F14" s="46" t="s">
        <v>69</v>
      </c>
      <c r="G14" s="46"/>
      <c r="H14" s="49">
        <f t="shared" si="0"/>
        <v>1098813</v>
      </c>
      <c r="I14" s="41">
        <f t="shared" si="0"/>
        <v>1098813</v>
      </c>
      <c r="J14" s="47">
        <f>J15</f>
        <v>100</v>
      </c>
    </row>
    <row r="15" spans="1:10" ht="26.25" customHeight="1" x14ac:dyDescent="0.2">
      <c r="A15" s="16"/>
      <c r="B15" s="36" t="s">
        <v>71</v>
      </c>
      <c r="C15" s="45" t="s">
        <v>14</v>
      </c>
      <c r="D15" s="45" t="s">
        <v>6</v>
      </c>
      <c r="E15" s="46" t="s">
        <v>68</v>
      </c>
      <c r="F15" s="46" t="s">
        <v>69</v>
      </c>
      <c r="G15" s="46" t="s">
        <v>27</v>
      </c>
      <c r="H15" s="49">
        <f t="shared" si="0"/>
        <v>1098813</v>
      </c>
      <c r="I15" s="49">
        <f t="shared" si="0"/>
        <v>1098813</v>
      </c>
      <c r="J15" s="47">
        <f>J16</f>
        <v>100</v>
      </c>
    </row>
    <row r="16" spans="1:10" ht="27.75" customHeight="1" x14ac:dyDescent="0.2">
      <c r="A16" s="16"/>
      <c r="B16" s="37" t="s">
        <v>72</v>
      </c>
      <c r="C16" s="45" t="s">
        <v>14</v>
      </c>
      <c r="D16" s="45" t="s">
        <v>6</v>
      </c>
      <c r="E16" s="46" t="s">
        <v>68</v>
      </c>
      <c r="F16" s="46" t="s">
        <v>69</v>
      </c>
      <c r="G16" s="46" t="s">
        <v>28</v>
      </c>
      <c r="H16" s="49">
        <v>1098813</v>
      </c>
      <c r="I16" s="49">
        <v>1098813</v>
      </c>
      <c r="J16" s="47">
        <f>I16/H16*100</f>
        <v>100</v>
      </c>
    </row>
    <row r="17" spans="1:11" ht="15" x14ac:dyDescent="0.2">
      <c r="A17" s="16"/>
      <c r="B17" s="23"/>
      <c r="C17" s="45"/>
      <c r="D17" s="45"/>
      <c r="E17" s="45"/>
      <c r="F17" s="45"/>
      <c r="G17" s="45"/>
      <c r="H17" s="50"/>
      <c r="I17" s="50"/>
      <c r="J17" s="47"/>
    </row>
    <row r="18" spans="1:11" ht="18" x14ac:dyDescent="0.2">
      <c r="A18" s="18" t="s">
        <v>17</v>
      </c>
      <c r="B18" s="40" t="s">
        <v>15</v>
      </c>
      <c r="C18" s="46" t="s">
        <v>16</v>
      </c>
      <c r="D18" s="46" t="s">
        <v>6</v>
      </c>
      <c r="E18" s="46" t="s">
        <v>12</v>
      </c>
      <c r="F18" s="46" t="s">
        <v>13</v>
      </c>
      <c r="G18" s="51"/>
      <c r="H18" s="52">
        <f>H19+H22+H32+H38+H61+H66+H77+H91+H113+H116+H128+H149+H152+H155+H99+H104+H35+H80+H41+H71+H140+H143+H55+H58+H29+H133+H85+H146+H88+H96+H107+H110+H119+H122+H125+H46+H49+H74+H52</f>
        <v>33255860.899999999</v>
      </c>
      <c r="I18" s="52">
        <f>I19+I22+I32+I38+I61+I66+I77+I91+I113+I116+I128+I149+I152+I155+I99+I104+I35+I80+I41+I71+I140+I143+I55+I58+I29+I133+I85+I146+I88+I96+I107+I110+I119+I122+I125+I46+I49+I74+I52</f>
        <v>33201211.059999999</v>
      </c>
      <c r="J18" s="47">
        <f>J19</f>
        <v>100</v>
      </c>
      <c r="K18" s="27"/>
    </row>
    <row r="19" spans="1:11" ht="15" x14ac:dyDescent="0.2">
      <c r="A19" s="16"/>
      <c r="B19" s="35" t="s">
        <v>18</v>
      </c>
      <c r="C19" s="45" t="s">
        <v>16</v>
      </c>
      <c r="D19" s="45" t="s">
        <v>6</v>
      </c>
      <c r="E19" s="45" t="s">
        <v>12</v>
      </c>
      <c r="F19" s="45" t="s">
        <v>19</v>
      </c>
      <c r="G19" s="45"/>
      <c r="H19" s="52">
        <f>H20</f>
        <v>1506001.71</v>
      </c>
      <c r="I19" s="52">
        <f>I20</f>
        <v>1506001.71</v>
      </c>
      <c r="J19" s="47">
        <f>J20</f>
        <v>100</v>
      </c>
    </row>
    <row r="20" spans="1:11" ht="25.5" x14ac:dyDescent="0.2">
      <c r="A20" s="16"/>
      <c r="B20" s="32" t="s">
        <v>20</v>
      </c>
      <c r="C20" s="45" t="s">
        <v>16</v>
      </c>
      <c r="D20" s="45" t="s">
        <v>6</v>
      </c>
      <c r="E20" s="45" t="s">
        <v>12</v>
      </c>
      <c r="F20" s="45" t="s">
        <v>19</v>
      </c>
      <c r="G20" s="45" t="s">
        <v>21</v>
      </c>
      <c r="H20" s="50">
        <f>H21</f>
        <v>1506001.71</v>
      </c>
      <c r="I20" s="50">
        <f>I21</f>
        <v>1506001.71</v>
      </c>
      <c r="J20" s="47">
        <f>J21</f>
        <v>100</v>
      </c>
    </row>
    <row r="21" spans="1:11" ht="15" x14ac:dyDescent="0.2">
      <c r="A21" s="16"/>
      <c r="B21" s="33" t="s">
        <v>22</v>
      </c>
      <c r="C21" s="45" t="s">
        <v>16</v>
      </c>
      <c r="D21" s="45" t="s">
        <v>6</v>
      </c>
      <c r="E21" s="45" t="s">
        <v>12</v>
      </c>
      <c r="F21" s="45" t="s">
        <v>19</v>
      </c>
      <c r="G21" s="45" t="s">
        <v>23</v>
      </c>
      <c r="H21" s="50">
        <v>1506001.71</v>
      </c>
      <c r="I21" s="53">
        <v>1506001.71</v>
      </c>
      <c r="J21" s="47">
        <f>I21/H21*100</f>
        <v>100</v>
      </c>
    </row>
    <row r="22" spans="1:11" ht="15" x14ac:dyDescent="0.2">
      <c r="A22" s="16"/>
      <c r="B22" s="35" t="s">
        <v>60</v>
      </c>
      <c r="C22" s="45" t="s">
        <v>16</v>
      </c>
      <c r="D22" s="45" t="s">
        <v>6</v>
      </c>
      <c r="E22" s="45" t="s">
        <v>12</v>
      </c>
      <c r="F22" s="45" t="s">
        <v>26</v>
      </c>
      <c r="G22" s="45"/>
      <c r="H22" s="52">
        <f>H23+H25+H27</f>
        <v>9010155.0899999999</v>
      </c>
      <c r="I22" s="52">
        <f>I23+I25+I27</f>
        <v>9010155.0899999999</v>
      </c>
      <c r="J22" s="47">
        <f t="shared" ref="J22:J157" si="1">I22/H22*100</f>
        <v>100</v>
      </c>
    </row>
    <row r="23" spans="1:11" ht="25.5" x14ac:dyDescent="0.2">
      <c r="A23" s="16"/>
      <c r="B23" s="32" t="s">
        <v>20</v>
      </c>
      <c r="C23" s="45" t="s">
        <v>16</v>
      </c>
      <c r="D23" s="45" t="s">
        <v>6</v>
      </c>
      <c r="E23" s="45" t="s">
        <v>12</v>
      </c>
      <c r="F23" s="45" t="s">
        <v>26</v>
      </c>
      <c r="G23" s="45" t="s">
        <v>21</v>
      </c>
      <c r="H23" s="50">
        <f>H24</f>
        <v>8060943.3300000001</v>
      </c>
      <c r="I23" s="53">
        <f>I24</f>
        <v>8060943.3300000001</v>
      </c>
      <c r="J23" s="47">
        <f t="shared" si="1"/>
        <v>100</v>
      </c>
    </row>
    <row r="24" spans="1:11" ht="15" x14ac:dyDescent="0.2">
      <c r="A24" s="16"/>
      <c r="B24" s="33" t="s">
        <v>22</v>
      </c>
      <c r="C24" s="45" t="s">
        <v>16</v>
      </c>
      <c r="D24" s="45" t="s">
        <v>6</v>
      </c>
      <c r="E24" s="45" t="s">
        <v>12</v>
      </c>
      <c r="F24" s="45" t="s">
        <v>26</v>
      </c>
      <c r="G24" s="45" t="s">
        <v>23</v>
      </c>
      <c r="H24" s="50">
        <v>8060943.3300000001</v>
      </c>
      <c r="I24" s="49">
        <v>8060943.3300000001</v>
      </c>
      <c r="J24" s="47">
        <f t="shared" si="1"/>
        <v>100</v>
      </c>
    </row>
    <row r="25" spans="1:11" ht="15" x14ac:dyDescent="0.2">
      <c r="A25" s="16"/>
      <c r="B25" s="33" t="s">
        <v>80</v>
      </c>
      <c r="C25" s="45" t="s">
        <v>16</v>
      </c>
      <c r="D25" s="45" t="s">
        <v>6</v>
      </c>
      <c r="E25" s="45" t="s">
        <v>12</v>
      </c>
      <c r="F25" s="45" t="s">
        <v>26</v>
      </c>
      <c r="G25" s="45" t="s">
        <v>27</v>
      </c>
      <c r="H25" s="50">
        <f>H26</f>
        <v>857703.35</v>
      </c>
      <c r="I25" s="53">
        <f>I26</f>
        <v>857703.35</v>
      </c>
      <c r="J25" s="47">
        <f t="shared" si="1"/>
        <v>100</v>
      </c>
    </row>
    <row r="26" spans="1:11" ht="15" x14ac:dyDescent="0.2">
      <c r="A26" s="16"/>
      <c r="B26" s="33" t="s">
        <v>81</v>
      </c>
      <c r="C26" s="45" t="s">
        <v>16</v>
      </c>
      <c r="D26" s="45" t="s">
        <v>6</v>
      </c>
      <c r="E26" s="45" t="s">
        <v>12</v>
      </c>
      <c r="F26" s="45" t="s">
        <v>26</v>
      </c>
      <c r="G26" s="45" t="s">
        <v>28</v>
      </c>
      <c r="H26" s="50">
        <v>857703.35</v>
      </c>
      <c r="I26" s="53">
        <v>857703.35</v>
      </c>
      <c r="J26" s="47">
        <f t="shared" si="1"/>
        <v>100</v>
      </c>
    </row>
    <row r="27" spans="1:11" ht="15" x14ac:dyDescent="0.2">
      <c r="A27" s="16"/>
      <c r="B27" s="33" t="s">
        <v>24</v>
      </c>
      <c r="C27" s="45" t="s">
        <v>16</v>
      </c>
      <c r="D27" s="45" t="s">
        <v>6</v>
      </c>
      <c r="E27" s="45" t="s">
        <v>12</v>
      </c>
      <c r="F27" s="45" t="s">
        <v>26</v>
      </c>
      <c r="G27" s="45" t="s">
        <v>29</v>
      </c>
      <c r="H27" s="50">
        <f>H28</f>
        <v>91508.41</v>
      </c>
      <c r="I27" s="49">
        <f>I28</f>
        <v>91508.41</v>
      </c>
      <c r="J27" s="47">
        <f t="shared" si="1"/>
        <v>100</v>
      </c>
    </row>
    <row r="28" spans="1:11" ht="15" x14ac:dyDescent="0.2">
      <c r="A28" s="16"/>
      <c r="B28" s="33" t="s">
        <v>25</v>
      </c>
      <c r="C28" s="45" t="s">
        <v>16</v>
      </c>
      <c r="D28" s="45" t="s">
        <v>6</v>
      </c>
      <c r="E28" s="45" t="s">
        <v>12</v>
      </c>
      <c r="F28" s="45" t="s">
        <v>26</v>
      </c>
      <c r="G28" s="45" t="s">
        <v>30</v>
      </c>
      <c r="H28" s="50">
        <v>91508.41</v>
      </c>
      <c r="I28" s="49">
        <v>91508.41</v>
      </c>
      <c r="J28" s="47">
        <f t="shared" si="1"/>
        <v>100</v>
      </c>
    </row>
    <row r="29" spans="1:11" ht="25.5" x14ac:dyDescent="0.2">
      <c r="A29" s="16"/>
      <c r="B29" s="34" t="s">
        <v>82</v>
      </c>
      <c r="C29" s="45" t="s">
        <v>16</v>
      </c>
      <c r="D29" s="45" t="s">
        <v>6</v>
      </c>
      <c r="E29" s="45" t="s">
        <v>12</v>
      </c>
      <c r="F29" s="45" t="s">
        <v>83</v>
      </c>
      <c r="G29" s="45"/>
      <c r="H29" s="52">
        <f>H30</f>
        <v>87500</v>
      </c>
      <c r="I29" s="41">
        <f>I30</f>
        <v>87500</v>
      </c>
      <c r="J29" s="47">
        <f t="shared" si="1"/>
        <v>100</v>
      </c>
    </row>
    <row r="30" spans="1:11" ht="15" x14ac:dyDescent="0.2">
      <c r="A30" s="16"/>
      <c r="B30" s="33" t="s">
        <v>80</v>
      </c>
      <c r="C30" s="45" t="s">
        <v>16</v>
      </c>
      <c r="D30" s="45" t="s">
        <v>6</v>
      </c>
      <c r="E30" s="45" t="s">
        <v>12</v>
      </c>
      <c r="F30" s="45" t="s">
        <v>83</v>
      </c>
      <c r="G30" s="45" t="s">
        <v>27</v>
      </c>
      <c r="H30" s="50">
        <f>H31</f>
        <v>87500</v>
      </c>
      <c r="I30" s="49">
        <f>I31</f>
        <v>87500</v>
      </c>
      <c r="J30" s="47">
        <f t="shared" si="1"/>
        <v>100</v>
      </c>
    </row>
    <row r="31" spans="1:11" ht="15" x14ac:dyDescent="0.2">
      <c r="A31" s="16"/>
      <c r="B31" s="33" t="s">
        <v>81</v>
      </c>
      <c r="C31" s="45" t="s">
        <v>16</v>
      </c>
      <c r="D31" s="45" t="s">
        <v>6</v>
      </c>
      <c r="E31" s="45" t="s">
        <v>12</v>
      </c>
      <c r="F31" s="45" t="s">
        <v>83</v>
      </c>
      <c r="G31" s="45" t="s">
        <v>28</v>
      </c>
      <c r="H31" s="50">
        <v>87500</v>
      </c>
      <c r="I31" s="49">
        <v>87500</v>
      </c>
      <c r="J31" s="47">
        <f t="shared" si="1"/>
        <v>100</v>
      </c>
    </row>
    <row r="32" spans="1:11" ht="25.5" x14ac:dyDescent="0.2">
      <c r="A32" s="16"/>
      <c r="B32" s="54" t="s">
        <v>84</v>
      </c>
      <c r="C32" s="45" t="s">
        <v>16</v>
      </c>
      <c r="D32" s="45" t="s">
        <v>6</v>
      </c>
      <c r="E32" s="45" t="s">
        <v>12</v>
      </c>
      <c r="F32" s="45" t="s">
        <v>44</v>
      </c>
      <c r="G32" s="55"/>
      <c r="H32" s="52">
        <f>H33</f>
        <v>87400</v>
      </c>
      <c r="I32" s="52">
        <f>I33</f>
        <v>87400</v>
      </c>
      <c r="J32" s="47">
        <f t="shared" si="1"/>
        <v>100</v>
      </c>
    </row>
    <row r="33" spans="1:10" ht="15" x14ac:dyDescent="0.2">
      <c r="A33" s="16"/>
      <c r="B33" s="56" t="s">
        <v>31</v>
      </c>
      <c r="C33" s="45" t="s">
        <v>16</v>
      </c>
      <c r="D33" s="45" t="s">
        <v>6</v>
      </c>
      <c r="E33" s="45" t="s">
        <v>12</v>
      </c>
      <c r="F33" s="45" t="s">
        <v>44</v>
      </c>
      <c r="G33" s="45" t="s">
        <v>45</v>
      </c>
      <c r="H33" s="50">
        <f>H34</f>
        <v>87400</v>
      </c>
      <c r="I33" s="50">
        <f>I34</f>
        <v>87400</v>
      </c>
      <c r="J33" s="47">
        <f t="shared" si="1"/>
        <v>100</v>
      </c>
    </row>
    <row r="34" spans="1:10" ht="15" x14ac:dyDescent="0.2">
      <c r="A34" s="16"/>
      <c r="B34" s="56" t="s">
        <v>32</v>
      </c>
      <c r="C34" s="45" t="s">
        <v>16</v>
      </c>
      <c r="D34" s="45" t="s">
        <v>6</v>
      </c>
      <c r="E34" s="45" t="s">
        <v>12</v>
      </c>
      <c r="F34" s="45" t="s">
        <v>44</v>
      </c>
      <c r="G34" s="45" t="s">
        <v>46</v>
      </c>
      <c r="H34" s="50">
        <v>87400</v>
      </c>
      <c r="I34" s="50">
        <v>87400</v>
      </c>
      <c r="J34" s="47">
        <f t="shared" si="1"/>
        <v>100</v>
      </c>
    </row>
    <row r="35" spans="1:10" ht="25.5" x14ac:dyDescent="0.2">
      <c r="A35" s="16"/>
      <c r="B35" s="54" t="s">
        <v>84</v>
      </c>
      <c r="C35" s="45" t="s">
        <v>16</v>
      </c>
      <c r="D35" s="45" t="s">
        <v>6</v>
      </c>
      <c r="E35" s="45" t="s">
        <v>12</v>
      </c>
      <c r="F35" s="45" t="s">
        <v>66</v>
      </c>
      <c r="G35" s="55"/>
      <c r="H35" s="52">
        <f>H36</f>
        <v>5700</v>
      </c>
      <c r="I35" s="52">
        <f>I36</f>
        <v>5700</v>
      </c>
      <c r="J35" s="47">
        <f t="shared" si="1"/>
        <v>100</v>
      </c>
    </row>
    <row r="36" spans="1:10" ht="15" x14ac:dyDescent="0.2">
      <c r="A36" s="16"/>
      <c r="B36" s="56" t="s">
        <v>31</v>
      </c>
      <c r="C36" s="45" t="s">
        <v>16</v>
      </c>
      <c r="D36" s="45" t="s">
        <v>6</v>
      </c>
      <c r="E36" s="45" t="s">
        <v>12</v>
      </c>
      <c r="F36" s="45" t="s">
        <v>66</v>
      </c>
      <c r="G36" s="45" t="s">
        <v>45</v>
      </c>
      <c r="H36" s="50">
        <f>H37</f>
        <v>5700</v>
      </c>
      <c r="I36" s="50">
        <f>I37</f>
        <v>5700</v>
      </c>
      <c r="J36" s="47">
        <f t="shared" si="1"/>
        <v>100</v>
      </c>
    </row>
    <row r="37" spans="1:10" ht="15" x14ac:dyDescent="0.2">
      <c r="A37" s="16"/>
      <c r="B37" s="56" t="s">
        <v>32</v>
      </c>
      <c r="C37" s="45" t="s">
        <v>16</v>
      </c>
      <c r="D37" s="45" t="s">
        <v>6</v>
      </c>
      <c r="E37" s="45" t="s">
        <v>12</v>
      </c>
      <c r="F37" s="45" t="s">
        <v>66</v>
      </c>
      <c r="G37" s="45" t="s">
        <v>46</v>
      </c>
      <c r="H37" s="50">
        <v>5700</v>
      </c>
      <c r="I37" s="50">
        <v>5700</v>
      </c>
      <c r="J37" s="47">
        <f t="shared" si="1"/>
        <v>100</v>
      </c>
    </row>
    <row r="38" spans="1:10" ht="15" x14ac:dyDescent="0.2">
      <c r="A38" s="16"/>
      <c r="B38" s="35" t="s">
        <v>33</v>
      </c>
      <c r="C38" s="45" t="s">
        <v>16</v>
      </c>
      <c r="D38" s="45" t="s">
        <v>6</v>
      </c>
      <c r="E38" s="45" t="s">
        <v>12</v>
      </c>
      <c r="F38" s="45" t="s">
        <v>47</v>
      </c>
      <c r="G38" s="55"/>
      <c r="H38" s="52">
        <f t="shared" ref="H38:H39" si="2">H39</f>
        <v>16500</v>
      </c>
      <c r="I38" s="52">
        <f>I39</f>
        <v>16500</v>
      </c>
      <c r="J38" s="47">
        <f t="shared" si="1"/>
        <v>100</v>
      </c>
    </row>
    <row r="39" spans="1:10" ht="15" x14ac:dyDescent="0.2">
      <c r="A39" s="16"/>
      <c r="B39" s="33" t="s">
        <v>80</v>
      </c>
      <c r="C39" s="45" t="s">
        <v>16</v>
      </c>
      <c r="D39" s="45" t="s">
        <v>6</v>
      </c>
      <c r="E39" s="45" t="s">
        <v>12</v>
      </c>
      <c r="F39" s="45" t="s">
        <v>47</v>
      </c>
      <c r="G39" s="45" t="s">
        <v>27</v>
      </c>
      <c r="H39" s="50">
        <f t="shared" si="2"/>
        <v>16500</v>
      </c>
      <c r="I39" s="50">
        <f>I40</f>
        <v>16500</v>
      </c>
      <c r="J39" s="47">
        <f t="shared" si="1"/>
        <v>100</v>
      </c>
    </row>
    <row r="40" spans="1:10" ht="15" x14ac:dyDescent="0.2">
      <c r="A40" s="16"/>
      <c r="B40" s="33" t="s">
        <v>81</v>
      </c>
      <c r="C40" s="45" t="s">
        <v>16</v>
      </c>
      <c r="D40" s="45" t="s">
        <v>6</v>
      </c>
      <c r="E40" s="45" t="s">
        <v>12</v>
      </c>
      <c r="F40" s="45" t="s">
        <v>47</v>
      </c>
      <c r="G40" s="45" t="s">
        <v>28</v>
      </c>
      <c r="H40" s="50">
        <v>16500</v>
      </c>
      <c r="I40" s="50">
        <v>16500</v>
      </c>
      <c r="J40" s="47">
        <f t="shared" si="1"/>
        <v>100</v>
      </c>
    </row>
    <row r="41" spans="1:10" ht="15.75" x14ac:dyDescent="0.2">
      <c r="A41" s="16"/>
      <c r="B41" s="58" t="s">
        <v>61</v>
      </c>
      <c r="C41" s="45" t="s">
        <v>16</v>
      </c>
      <c r="D41" s="45" t="s">
        <v>6</v>
      </c>
      <c r="E41" s="45" t="s">
        <v>12</v>
      </c>
      <c r="F41" s="45" t="s">
        <v>62</v>
      </c>
      <c r="G41" s="55"/>
      <c r="H41" s="52">
        <f>H42+H44</f>
        <v>16214.82</v>
      </c>
      <c r="I41" s="52">
        <f>I42+I44</f>
        <v>16214.82</v>
      </c>
      <c r="J41" s="47">
        <f t="shared" si="1"/>
        <v>100</v>
      </c>
    </row>
    <row r="42" spans="1:10" ht="15" x14ac:dyDescent="0.2">
      <c r="A42" s="16"/>
      <c r="B42" s="33" t="s">
        <v>80</v>
      </c>
      <c r="C42" s="45" t="s">
        <v>16</v>
      </c>
      <c r="D42" s="45" t="s">
        <v>6</v>
      </c>
      <c r="E42" s="45" t="s">
        <v>12</v>
      </c>
      <c r="F42" s="45" t="s">
        <v>62</v>
      </c>
      <c r="G42" s="45" t="s">
        <v>27</v>
      </c>
      <c r="H42" s="50">
        <f>H43</f>
        <v>13012</v>
      </c>
      <c r="I42" s="50">
        <f>I43</f>
        <v>13012</v>
      </c>
      <c r="J42" s="47">
        <f t="shared" si="1"/>
        <v>100</v>
      </c>
    </row>
    <row r="43" spans="1:10" ht="15" x14ac:dyDescent="0.2">
      <c r="A43" s="16"/>
      <c r="B43" s="33" t="s">
        <v>81</v>
      </c>
      <c r="C43" s="45" t="s">
        <v>16</v>
      </c>
      <c r="D43" s="45" t="s">
        <v>6</v>
      </c>
      <c r="E43" s="45" t="s">
        <v>12</v>
      </c>
      <c r="F43" s="45" t="s">
        <v>62</v>
      </c>
      <c r="G43" s="45" t="s">
        <v>28</v>
      </c>
      <c r="H43" s="50">
        <v>13012</v>
      </c>
      <c r="I43" s="50">
        <v>13012</v>
      </c>
      <c r="J43" s="47">
        <f t="shared" si="1"/>
        <v>100</v>
      </c>
    </row>
    <row r="44" spans="1:10" ht="15" x14ac:dyDescent="0.2">
      <c r="A44" s="16"/>
      <c r="B44" s="33" t="s">
        <v>24</v>
      </c>
      <c r="C44" s="45" t="s">
        <v>16</v>
      </c>
      <c r="D44" s="45" t="s">
        <v>6</v>
      </c>
      <c r="E44" s="45" t="s">
        <v>12</v>
      </c>
      <c r="F44" s="45" t="s">
        <v>62</v>
      </c>
      <c r="G44" s="45" t="s">
        <v>29</v>
      </c>
      <c r="H44" s="50">
        <f>H45</f>
        <v>3202.82</v>
      </c>
      <c r="I44" s="50">
        <f>I45</f>
        <v>3202.82</v>
      </c>
      <c r="J44" s="47">
        <f t="shared" si="1"/>
        <v>100</v>
      </c>
    </row>
    <row r="45" spans="1:10" ht="15" x14ac:dyDescent="0.2">
      <c r="A45" s="16"/>
      <c r="B45" s="33" t="s">
        <v>25</v>
      </c>
      <c r="C45" s="45" t="s">
        <v>16</v>
      </c>
      <c r="D45" s="45" t="s">
        <v>6</v>
      </c>
      <c r="E45" s="45" t="s">
        <v>12</v>
      </c>
      <c r="F45" s="45" t="s">
        <v>62</v>
      </c>
      <c r="G45" s="45" t="s">
        <v>30</v>
      </c>
      <c r="H45" s="50">
        <v>3202.82</v>
      </c>
      <c r="I45" s="50">
        <v>3202.82</v>
      </c>
      <c r="J45" s="47">
        <f t="shared" si="1"/>
        <v>100</v>
      </c>
    </row>
    <row r="46" spans="1:10" ht="42.75" x14ac:dyDescent="0.2">
      <c r="A46" s="16"/>
      <c r="B46" s="65" t="s">
        <v>131</v>
      </c>
      <c r="C46" s="68" t="s">
        <v>16</v>
      </c>
      <c r="D46" s="68" t="s">
        <v>6</v>
      </c>
      <c r="E46" s="68" t="s">
        <v>12</v>
      </c>
      <c r="F46" s="72" t="s">
        <v>132</v>
      </c>
      <c r="G46" s="80"/>
      <c r="H46" s="76">
        <f>H47</f>
        <v>24193</v>
      </c>
      <c r="I46" s="52">
        <f>I47</f>
        <v>24193</v>
      </c>
      <c r="J46" s="47">
        <f t="shared" si="1"/>
        <v>100</v>
      </c>
    </row>
    <row r="47" spans="1:10" ht="15" x14ac:dyDescent="0.25">
      <c r="A47" s="16"/>
      <c r="B47" s="62" t="s">
        <v>71</v>
      </c>
      <c r="C47" s="68" t="s">
        <v>16</v>
      </c>
      <c r="D47" s="68" t="s">
        <v>6</v>
      </c>
      <c r="E47" s="68" t="s">
        <v>12</v>
      </c>
      <c r="F47" s="72" t="s">
        <v>132</v>
      </c>
      <c r="G47" s="72" t="s">
        <v>27</v>
      </c>
      <c r="H47" s="73">
        <f>H48</f>
        <v>24193</v>
      </c>
      <c r="I47" s="50">
        <f>I48</f>
        <v>24193</v>
      </c>
      <c r="J47" s="47">
        <f t="shared" si="1"/>
        <v>100</v>
      </c>
    </row>
    <row r="48" spans="1:10" ht="15" x14ac:dyDescent="0.2">
      <c r="A48" s="16"/>
      <c r="B48" s="61" t="s">
        <v>72</v>
      </c>
      <c r="C48" s="68" t="s">
        <v>16</v>
      </c>
      <c r="D48" s="68" t="s">
        <v>6</v>
      </c>
      <c r="E48" s="68" t="s">
        <v>12</v>
      </c>
      <c r="F48" s="72" t="s">
        <v>132</v>
      </c>
      <c r="G48" s="72" t="s">
        <v>28</v>
      </c>
      <c r="H48" s="73">
        <v>24193</v>
      </c>
      <c r="I48" s="50">
        <v>24193</v>
      </c>
      <c r="J48" s="47">
        <f t="shared" si="1"/>
        <v>100</v>
      </c>
    </row>
    <row r="49" spans="1:10" ht="45" customHeight="1" x14ac:dyDescent="0.2">
      <c r="A49" s="16"/>
      <c r="B49" s="65" t="s">
        <v>133</v>
      </c>
      <c r="C49" s="68" t="s">
        <v>16</v>
      </c>
      <c r="D49" s="68" t="s">
        <v>6</v>
      </c>
      <c r="E49" s="68" t="s">
        <v>12</v>
      </c>
      <c r="F49" s="72" t="s">
        <v>134</v>
      </c>
      <c r="G49" s="80"/>
      <c r="H49" s="76">
        <f>H50</f>
        <v>24193</v>
      </c>
      <c r="I49" s="52">
        <f>I50</f>
        <v>24193</v>
      </c>
      <c r="J49" s="47">
        <f t="shared" si="1"/>
        <v>100</v>
      </c>
    </row>
    <row r="50" spans="1:10" ht="15" x14ac:dyDescent="0.25">
      <c r="A50" s="16"/>
      <c r="B50" s="62" t="s">
        <v>71</v>
      </c>
      <c r="C50" s="68" t="s">
        <v>16</v>
      </c>
      <c r="D50" s="68" t="s">
        <v>6</v>
      </c>
      <c r="E50" s="68" t="s">
        <v>12</v>
      </c>
      <c r="F50" s="72" t="s">
        <v>134</v>
      </c>
      <c r="G50" s="72" t="s">
        <v>27</v>
      </c>
      <c r="H50" s="73">
        <f>H51</f>
        <v>24193</v>
      </c>
      <c r="I50" s="50">
        <f>I51</f>
        <v>24193</v>
      </c>
      <c r="J50" s="47">
        <f t="shared" si="1"/>
        <v>100</v>
      </c>
    </row>
    <row r="51" spans="1:10" ht="15" x14ac:dyDescent="0.2">
      <c r="A51" s="16"/>
      <c r="B51" s="61" t="s">
        <v>72</v>
      </c>
      <c r="C51" s="68" t="s">
        <v>16</v>
      </c>
      <c r="D51" s="68" t="s">
        <v>6</v>
      </c>
      <c r="E51" s="68" t="s">
        <v>12</v>
      </c>
      <c r="F51" s="72" t="s">
        <v>134</v>
      </c>
      <c r="G51" s="72" t="s">
        <v>28</v>
      </c>
      <c r="H51" s="73">
        <v>24193</v>
      </c>
      <c r="I51" s="50">
        <v>24193</v>
      </c>
      <c r="J51" s="47">
        <f t="shared" si="1"/>
        <v>100</v>
      </c>
    </row>
    <row r="52" spans="1:10" ht="42.75" x14ac:dyDescent="0.2">
      <c r="A52" s="16"/>
      <c r="B52" s="65" t="s">
        <v>135</v>
      </c>
      <c r="C52" s="68" t="s">
        <v>16</v>
      </c>
      <c r="D52" s="68" t="s">
        <v>6</v>
      </c>
      <c r="E52" s="68" t="s">
        <v>12</v>
      </c>
      <c r="F52" s="72" t="s">
        <v>136</v>
      </c>
      <c r="G52" s="72"/>
      <c r="H52" s="76">
        <f>H53</f>
        <v>15000</v>
      </c>
      <c r="I52" s="50">
        <f>I53</f>
        <v>0</v>
      </c>
      <c r="J52" s="47"/>
    </row>
    <row r="53" spans="1:10" ht="15" x14ac:dyDescent="0.25">
      <c r="A53" s="16"/>
      <c r="B53" s="62" t="s">
        <v>71</v>
      </c>
      <c r="C53" s="68" t="s">
        <v>16</v>
      </c>
      <c r="D53" s="68" t="s">
        <v>6</v>
      </c>
      <c r="E53" s="68" t="s">
        <v>12</v>
      </c>
      <c r="F53" s="72" t="s">
        <v>136</v>
      </c>
      <c r="G53" s="72" t="s">
        <v>27</v>
      </c>
      <c r="H53" s="81">
        <f>H54</f>
        <v>15000</v>
      </c>
      <c r="I53" s="50">
        <f>I54</f>
        <v>0</v>
      </c>
      <c r="J53" s="47"/>
    </row>
    <row r="54" spans="1:10" ht="15" x14ac:dyDescent="0.2">
      <c r="A54" s="16"/>
      <c r="B54" s="61" t="s">
        <v>72</v>
      </c>
      <c r="C54" s="68" t="s">
        <v>16</v>
      </c>
      <c r="D54" s="68" t="s">
        <v>6</v>
      </c>
      <c r="E54" s="68" t="s">
        <v>12</v>
      </c>
      <c r="F54" s="72" t="s">
        <v>136</v>
      </c>
      <c r="G54" s="72" t="s">
        <v>28</v>
      </c>
      <c r="H54" s="81">
        <v>15000</v>
      </c>
      <c r="I54" s="50">
        <v>0</v>
      </c>
      <c r="J54" s="47"/>
    </row>
    <row r="55" spans="1:10" ht="15" x14ac:dyDescent="0.2">
      <c r="A55" s="16"/>
      <c r="B55" s="34" t="s">
        <v>126</v>
      </c>
      <c r="C55" s="45" t="s">
        <v>16</v>
      </c>
      <c r="D55" s="45" t="s">
        <v>6</v>
      </c>
      <c r="E55" s="45" t="s">
        <v>12</v>
      </c>
      <c r="F55" s="45" t="s">
        <v>124</v>
      </c>
      <c r="G55" s="45"/>
      <c r="H55" s="52">
        <f>H56</f>
        <v>58497</v>
      </c>
      <c r="I55" s="52">
        <f>I56</f>
        <v>58497</v>
      </c>
      <c r="J55" s="47">
        <f t="shared" si="1"/>
        <v>100</v>
      </c>
    </row>
    <row r="56" spans="1:10" ht="25.5" x14ac:dyDescent="0.2">
      <c r="A56" s="16"/>
      <c r="B56" s="32" t="s">
        <v>20</v>
      </c>
      <c r="C56" s="45" t="s">
        <v>16</v>
      </c>
      <c r="D56" s="45" t="s">
        <v>6</v>
      </c>
      <c r="E56" s="45" t="s">
        <v>12</v>
      </c>
      <c r="F56" s="45" t="s">
        <v>124</v>
      </c>
      <c r="G56" s="45" t="s">
        <v>21</v>
      </c>
      <c r="H56" s="50">
        <f>H57</f>
        <v>58497</v>
      </c>
      <c r="I56" s="50">
        <f>I57</f>
        <v>58497</v>
      </c>
      <c r="J56" s="47">
        <f t="shared" si="1"/>
        <v>100</v>
      </c>
    </row>
    <row r="57" spans="1:10" ht="15" x14ac:dyDescent="0.2">
      <c r="A57" s="16"/>
      <c r="B57" s="33" t="s">
        <v>22</v>
      </c>
      <c r="C57" s="45" t="s">
        <v>16</v>
      </c>
      <c r="D57" s="45" t="s">
        <v>6</v>
      </c>
      <c r="E57" s="45" t="s">
        <v>12</v>
      </c>
      <c r="F57" s="45" t="s">
        <v>124</v>
      </c>
      <c r="G57" s="45" t="s">
        <v>23</v>
      </c>
      <c r="H57" s="50">
        <v>58497</v>
      </c>
      <c r="I57" s="50">
        <v>58497</v>
      </c>
      <c r="J57" s="47">
        <f t="shared" si="1"/>
        <v>100</v>
      </c>
    </row>
    <row r="58" spans="1:10" ht="15" x14ac:dyDescent="0.2">
      <c r="A58" s="16"/>
      <c r="B58" s="34" t="s">
        <v>86</v>
      </c>
      <c r="C58" s="45" t="s">
        <v>16</v>
      </c>
      <c r="D58" s="45" t="s">
        <v>6</v>
      </c>
      <c r="E58" s="45" t="s">
        <v>12</v>
      </c>
      <c r="F58" s="45" t="s">
        <v>67</v>
      </c>
      <c r="G58" s="45"/>
      <c r="H58" s="52">
        <f>H59</f>
        <v>281490</v>
      </c>
      <c r="I58" s="52">
        <f>I59</f>
        <v>281490</v>
      </c>
      <c r="J58" s="47">
        <f t="shared" si="1"/>
        <v>100</v>
      </c>
    </row>
    <row r="59" spans="1:10" ht="15" x14ac:dyDescent="0.2">
      <c r="A59" s="16"/>
      <c r="B59" s="33" t="s">
        <v>80</v>
      </c>
      <c r="C59" s="45" t="s">
        <v>16</v>
      </c>
      <c r="D59" s="45" t="s">
        <v>6</v>
      </c>
      <c r="E59" s="45" t="s">
        <v>12</v>
      </c>
      <c r="F59" s="45" t="s">
        <v>67</v>
      </c>
      <c r="G59" s="45" t="s">
        <v>27</v>
      </c>
      <c r="H59" s="50">
        <f>H60</f>
        <v>281490</v>
      </c>
      <c r="I59" s="50">
        <f>I60</f>
        <v>281490</v>
      </c>
      <c r="J59" s="47">
        <f t="shared" si="1"/>
        <v>100</v>
      </c>
    </row>
    <row r="60" spans="1:10" ht="15" x14ac:dyDescent="0.2">
      <c r="A60" s="16"/>
      <c r="B60" s="33" t="s">
        <v>81</v>
      </c>
      <c r="C60" s="45" t="s">
        <v>16</v>
      </c>
      <c r="D60" s="45" t="s">
        <v>6</v>
      </c>
      <c r="E60" s="45" t="s">
        <v>12</v>
      </c>
      <c r="F60" s="45" t="s">
        <v>67</v>
      </c>
      <c r="G60" s="45" t="s">
        <v>28</v>
      </c>
      <c r="H60" s="50">
        <v>281490</v>
      </c>
      <c r="I60" s="50">
        <v>281490</v>
      </c>
      <c r="J60" s="47">
        <f t="shared" si="1"/>
        <v>100</v>
      </c>
    </row>
    <row r="61" spans="1:10" ht="25.5" x14ac:dyDescent="0.2">
      <c r="A61" s="16"/>
      <c r="B61" s="31" t="s">
        <v>20</v>
      </c>
      <c r="C61" s="45" t="s">
        <v>16</v>
      </c>
      <c r="D61" s="45" t="s">
        <v>6</v>
      </c>
      <c r="E61" s="45" t="s">
        <v>12</v>
      </c>
      <c r="F61" s="45" t="s">
        <v>48</v>
      </c>
      <c r="G61" s="45"/>
      <c r="H61" s="52">
        <f>H62+H64</f>
        <v>166034.59999999998</v>
      </c>
      <c r="I61" s="52">
        <f>I62+I64</f>
        <v>166034.59999999998</v>
      </c>
      <c r="J61" s="47">
        <f t="shared" si="1"/>
        <v>100</v>
      </c>
    </row>
    <row r="62" spans="1:10" ht="25.5" x14ac:dyDescent="0.2">
      <c r="A62" s="16"/>
      <c r="B62" s="32" t="s">
        <v>20</v>
      </c>
      <c r="C62" s="45" t="s">
        <v>16</v>
      </c>
      <c r="D62" s="45" t="s">
        <v>6</v>
      </c>
      <c r="E62" s="45" t="s">
        <v>12</v>
      </c>
      <c r="F62" s="45" t="s">
        <v>48</v>
      </c>
      <c r="G62" s="45" t="s">
        <v>21</v>
      </c>
      <c r="H62" s="50">
        <f>H63</f>
        <v>154029.51999999999</v>
      </c>
      <c r="I62" s="53">
        <f>I63</f>
        <v>154029.51999999999</v>
      </c>
      <c r="J62" s="47">
        <f t="shared" si="1"/>
        <v>100</v>
      </c>
    </row>
    <row r="63" spans="1:10" ht="15" x14ac:dyDescent="0.2">
      <c r="A63" s="16"/>
      <c r="B63" s="33" t="s">
        <v>22</v>
      </c>
      <c r="C63" s="45" t="s">
        <v>16</v>
      </c>
      <c r="D63" s="45" t="s">
        <v>6</v>
      </c>
      <c r="E63" s="45" t="s">
        <v>12</v>
      </c>
      <c r="F63" s="45" t="s">
        <v>48</v>
      </c>
      <c r="G63" s="45" t="s">
        <v>23</v>
      </c>
      <c r="H63" s="50">
        <v>154029.51999999999</v>
      </c>
      <c r="I63" s="53">
        <v>154029.51999999999</v>
      </c>
      <c r="J63" s="47">
        <f t="shared" si="1"/>
        <v>100</v>
      </c>
    </row>
    <row r="64" spans="1:10" ht="15" x14ac:dyDescent="0.2">
      <c r="A64" s="16"/>
      <c r="B64" s="33" t="s">
        <v>80</v>
      </c>
      <c r="C64" s="45" t="s">
        <v>16</v>
      </c>
      <c r="D64" s="45" t="s">
        <v>6</v>
      </c>
      <c r="E64" s="45" t="s">
        <v>12</v>
      </c>
      <c r="F64" s="45" t="s">
        <v>48</v>
      </c>
      <c r="G64" s="45" t="s">
        <v>27</v>
      </c>
      <c r="H64" s="50">
        <f>H65</f>
        <v>12005.08</v>
      </c>
      <c r="I64" s="49">
        <f>I65</f>
        <v>12005.08</v>
      </c>
      <c r="J64" s="47">
        <f t="shared" si="1"/>
        <v>100</v>
      </c>
    </row>
    <row r="65" spans="1:10" ht="15" x14ac:dyDescent="0.2">
      <c r="A65" s="16"/>
      <c r="B65" s="33" t="s">
        <v>81</v>
      </c>
      <c r="C65" s="45" t="s">
        <v>16</v>
      </c>
      <c r="D65" s="45" t="s">
        <v>6</v>
      </c>
      <c r="E65" s="45" t="s">
        <v>12</v>
      </c>
      <c r="F65" s="45" t="s">
        <v>48</v>
      </c>
      <c r="G65" s="45" t="s">
        <v>28</v>
      </c>
      <c r="H65" s="50">
        <v>12005.08</v>
      </c>
      <c r="I65" s="53">
        <v>12005.08</v>
      </c>
      <c r="J65" s="47">
        <f t="shared" si="1"/>
        <v>100</v>
      </c>
    </row>
    <row r="66" spans="1:10" ht="15" x14ac:dyDescent="0.2">
      <c r="A66" s="16"/>
      <c r="B66" s="34" t="s">
        <v>34</v>
      </c>
      <c r="C66" s="45" t="s">
        <v>16</v>
      </c>
      <c r="D66" s="45" t="s">
        <v>6</v>
      </c>
      <c r="E66" s="45" t="s">
        <v>12</v>
      </c>
      <c r="F66" s="45" t="s">
        <v>49</v>
      </c>
      <c r="G66" s="45"/>
      <c r="H66" s="52">
        <f>H67+H69</f>
        <v>529019.97</v>
      </c>
      <c r="I66" s="52">
        <f>I67+I69</f>
        <v>529019.97</v>
      </c>
      <c r="J66" s="47">
        <f t="shared" si="1"/>
        <v>100</v>
      </c>
    </row>
    <row r="67" spans="1:10" ht="15" x14ac:dyDescent="0.2">
      <c r="A67" s="16"/>
      <c r="B67" s="33" t="s">
        <v>80</v>
      </c>
      <c r="C67" s="45" t="s">
        <v>16</v>
      </c>
      <c r="D67" s="45" t="s">
        <v>6</v>
      </c>
      <c r="E67" s="45" t="s">
        <v>12</v>
      </c>
      <c r="F67" s="45" t="s">
        <v>49</v>
      </c>
      <c r="G67" s="45" t="s">
        <v>27</v>
      </c>
      <c r="H67" s="49">
        <f>H68</f>
        <v>449019.97</v>
      </c>
      <c r="I67" s="53">
        <f>I68</f>
        <v>449019.97</v>
      </c>
      <c r="J67" s="47">
        <f t="shared" si="1"/>
        <v>100</v>
      </c>
    </row>
    <row r="68" spans="1:10" ht="15" x14ac:dyDescent="0.2">
      <c r="A68" s="16"/>
      <c r="B68" s="33" t="s">
        <v>81</v>
      </c>
      <c r="C68" s="45" t="s">
        <v>16</v>
      </c>
      <c r="D68" s="45" t="s">
        <v>6</v>
      </c>
      <c r="E68" s="45" t="s">
        <v>12</v>
      </c>
      <c r="F68" s="45" t="s">
        <v>49</v>
      </c>
      <c r="G68" s="45" t="s">
        <v>28</v>
      </c>
      <c r="H68" s="49">
        <v>449019.97</v>
      </c>
      <c r="I68" s="53">
        <v>449019.97</v>
      </c>
      <c r="J68" s="47">
        <f t="shared" si="1"/>
        <v>100</v>
      </c>
    </row>
    <row r="69" spans="1:10" ht="15" x14ac:dyDescent="0.2">
      <c r="A69" s="16"/>
      <c r="B69" s="33" t="s">
        <v>24</v>
      </c>
      <c r="C69" s="45" t="s">
        <v>16</v>
      </c>
      <c r="D69" s="45" t="s">
        <v>6</v>
      </c>
      <c r="E69" s="45" t="s">
        <v>12</v>
      </c>
      <c r="F69" s="45" t="s">
        <v>49</v>
      </c>
      <c r="G69" s="45" t="s">
        <v>29</v>
      </c>
      <c r="H69" s="49">
        <f>H70</f>
        <v>80000</v>
      </c>
      <c r="I69" s="53">
        <f>I70</f>
        <v>80000</v>
      </c>
      <c r="J69" s="47">
        <f t="shared" si="1"/>
        <v>100</v>
      </c>
    </row>
    <row r="70" spans="1:10" ht="15" x14ac:dyDescent="0.2">
      <c r="A70" s="16"/>
      <c r="B70" s="33" t="s">
        <v>25</v>
      </c>
      <c r="C70" s="45" t="s">
        <v>16</v>
      </c>
      <c r="D70" s="45" t="s">
        <v>6</v>
      </c>
      <c r="E70" s="45" t="s">
        <v>12</v>
      </c>
      <c r="F70" s="45" t="s">
        <v>49</v>
      </c>
      <c r="G70" s="45" t="s">
        <v>30</v>
      </c>
      <c r="H70" s="49">
        <v>80000</v>
      </c>
      <c r="I70" s="53">
        <v>80000</v>
      </c>
      <c r="J70" s="47">
        <f t="shared" si="1"/>
        <v>100</v>
      </c>
    </row>
    <row r="71" spans="1:10" ht="15" x14ac:dyDescent="0.2">
      <c r="A71" s="16"/>
      <c r="B71" s="34" t="s">
        <v>73</v>
      </c>
      <c r="C71" s="45" t="s">
        <v>16</v>
      </c>
      <c r="D71" s="45" t="s">
        <v>6</v>
      </c>
      <c r="E71" s="45" t="s">
        <v>12</v>
      </c>
      <c r="F71" s="45" t="s">
        <v>74</v>
      </c>
      <c r="G71" s="45"/>
      <c r="H71" s="41">
        <f>H72</f>
        <v>500000</v>
      </c>
      <c r="I71" s="52">
        <f>I72</f>
        <v>500000</v>
      </c>
      <c r="J71" s="47">
        <f t="shared" si="1"/>
        <v>100</v>
      </c>
    </row>
    <row r="72" spans="1:10" ht="15" x14ac:dyDescent="0.2">
      <c r="A72" s="16"/>
      <c r="B72" s="33" t="s">
        <v>80</v>
      </c>
      <c r="C72" s="45" t="s">
        <v>16</v>
      </c>
      <c r="D72" s="45" t="s">
        <v>6</v>
      </c>
      <c r="E72" s="45" t="s">
        <v>12</v>
      </c>
      <c r="F72" s="45" t="s">
        <v>74</v>
      </c>
      <c r="G72" s="45" t="s">
        <v>27</v>
      </c>
      <c r="H72" s="49">
        <f>H73</f>
        <v>500000</v>
      </c>
      <c r="I72" s="50">
        <f>I73</f>
        <v>500000</v>
      </c>
      <c r="J72" s="47">
        <f t="shared" si="1"/>
        <v>100</v>
      </c>
    </row>
    <row r="73" spans="1:10" ht="15" x14ac:dyDescent="0.2">
      <c r="A73" s="16"/>
      <c r="B73" s="33" t="s">
        <v>81</v>
      </c>
      <c r="C73" s="45" t="s">
        <v>16</v>
      </c>
      <c r="D73" s="45" t="s">
        <v>6</v>
      </c>
      <c r="E73" s="45" t="s">
        <v>12</v>
      </c>
      <c r="F73" s="45" t="s">
        <v>74</v>
      </c>
      <c r="G73" s="45" t="s">
        <v>28</v>
      </c>
      <c r="H73" s="49">
        <v>500000</v>
      </c>
      <c r="I73" s="50">
        <v>500000</v>
      </c>
      <c r="J73" s="47">
        <f t="shared" si="1"/>
        <v>100</v>
      </c>
    </row>
    <row r="74" spans="1:10" ht="25.5" x14ac:dyDescent="0.2">
      <c r="A74" s="16"/>
      <c r="B74" s="34" t="s">
        <v>137</v>
      </c>
      <c r="C74" s="45" t="s">
        <v>16</v>
      </c>
      <c r="D74" s="45" t="s">
        <v>6</v>
      </c>
      <c r="E74" s="45" t="s">
        <v>12</v>
      </c>
      <c r="F74" s="45" t="s">
        <v>100</v>
      </c>
      <c r="G74" s="45"/>
      <c r="H74" s="41">
        <f>H75</f>
        <v>107250</v>
      </c>
      <c r="I74" s="52">
        <f>I75</f>
        <v>107250</v>
      </c>
      <c r="J74" s="47">
        <f t="shared" si="1"/>
        <v>100</v>
      </c>
    </row>
    <row r="75" spans="1:10" ht="15" x14ac:dyDescent="0.2">
      <c r="A75" s="16"/>
      <c r="B75" s="33" t="s">
        <v>80</v>
      </c>
      <c r="C75" s="45" t="s">
        <v>16</v>
      </c>
      <c r="D75" s="45" t="s">
        <v>6</v>
      </c>
      <c r="E75" s="45" t="s">
        <v>12</v>
      </c>
      <c r="F75" s="45" t="s">
        <v>100</v>
      </c>
      <c r="G75" s="45" t="s">
        <v>27</v>
      </c>
      <c r="H75" s="49">
        <f>H76</f>
        <v>107250</v>
      </c>
      <c r="I75" s="50">
        <f>I76</f>
        <v>107250</v>
      </c>
      <c r="J75" s="47">
        <f t="shared" si="1"/>
        <v>100</v>
      </c>
    </row>
    <row r="76" spans="1:10" ht="15" x14ac:dyDescent="0.2">
      <c r="A76" s="16"/>
      <c r="B76" s="33" t="s">
        <v>81</v>
      </c>
      <c r="C76" s="45" t="s">
        <v>16</v>
      </c>
      <c r="D76" s="45" t="s">
        <v>6</v>
      </c>
      <c r="E76" s="45" t="s">
        <v>12</v>
      </c>
      <c r="F76" s="45" t="s">
        <v>100</v>
      </c>
      <c r="G76" s="45" t="s">
        <v>28</v>
      </c>
      <c r="H76" s="49">
        <v>107250</v>
      </c>
      <c r="I76" s="50">
        <v>107250</v>
      </c>
      <c r="J76" s="47">
        <f t="shared" si="1"/>
        <v>100</v>
      </c>
    </row>
    <row r="77" spans="1:10" ht="69" customHeight="1" x14ac:dyDescent="0.2">
      <c r="A77" s="16"/>
      <c r="B77" s="65" t="s">
        <v>101</v>
      </c>
      <c r="C77" s="45" t="s">
        <v>16</v>
      </c>
      <c r="D77" s="45" t="s">
        <v>6</v>
      </c>
      <c r="E77" s="45" t="s">
        <v>12</v>
      </c>
      <c r="F77" s="45" t="s">
        <v>102</v>
      </c>
      <c r="G77" s="59"/>
      <c r="H77" s="52">
        <f t="shared" ref="H77:H78" si="3">H78</f>
        <v>3527555</v>
      </c>
      <c r="I77" s="41">
        <f>I78</f>
        <v>3527555</v>
      </c>
      <c r="J77" s="47">
        <f t="shared" si="1"/>
        <v>100</v>
      </c>
    </row>
    <row r="78" spans="1:10" ht="15" x14ac:dyDescent="0.2">
      <c r="A78" s="16"/>
      <c r="B78" s="33" t="s">
        <v>80</v>
      </c>
      <c r="C78" s="45" t="s">
        <v>16</v>
      </c>
      <c r="D78" s="45" t="s">
        <v>6</v>
      </c>
      <c r="E78" s="45" t="s">
        <v>12</v>
      </c>
      <c r="F78" s="45" t="s">
        <v>102</v>
      </c>
      <c r="G78" s="45" t="s">
        <v>27</v>
      </c>
      <c r="H78" s="50">
        <f t="shared" si="3"/>
        <v>3527555</v>
      </c>
      <c r="I78" s="50">
        <f>I79</f>
        <v>3527555</v>
      </c>
      <c r="J78" s="47">
        <f t="shared" si="1"/>
        <v>100</v>
      </c>
    </row>
    <row r="79" spans="1:10" ht="15" x14ac:dyDescent="0.2">
      <c r="A79" s="16"/>
      <c r="B79" s="33" t="s">
        <v>81</v>
      </c>
      <c r="C79" s="45" t="s">
        <v>16</v>
      </c>
      <c r="D79" s="45" t="s">
        <v>6</v>
      </c>
      <c r="E79" s="45" t="s">
        <v>12</v>
      </c>
      <c r="F79" s="45" t="s">
        <v>102</v>
      </c>
      <c r="G79" s="45" t="s">
        <v>28</v>
      </c>
      <c r="H79" s="50">
        <v>3527555</v>
      </c>
      <c r="I79" s="53">
        <v>3527555</v>
      </c>
      <c r="J79" s="47">
        <f t="shared" si="1"/>
        <v>100</v>
      </c>
    </row>
    <row r="80" spans="1:10" ht="15" x14ac:dyDescent="0.2">
      <c r="A80" s="16"/>
      <c r="B80" s="24" t="s">
        <v>87</v>
      </c>
      <c r="C80" s="45" t="s">
        <v>16</v>
      </c>
      <c r="D80" s="45" t="s">
        <v>6</v>
      </c>
      <c r="E80" s="45" t="s">
        <v>12</v>
      </c>
      <c r="F80" s="45" t="s">
        <v>88</v>
      </c>
      <c r="G80" s="59"/>
      <c r="H80" s="52">
        <f>H81+H83</f>
        <v>235004.9</v>
      </c>
      <c r="I80" s="52">
        <f>I81+I83</f>
        <v>235004.9</v>
      </c>
      <c r="J80" s="47">
        <f t="shared" si="1"/>
        <v>100</v>
      </c>
    </row>
    <row r="81" spans="1:10" ht="15" x14ac:dyDescent="0.2">
      <c r="A81" s="16"/>
      <c r="B81" s="33" t="s">
        <v>80</v>
      </c>
      <c r="C81" s="45" t="s">
        <v>16</v>
      </c>
      <c r="D81" s="45" t="s">
        <v>6</v>
      </c>
      <c r="E81" s="45" t="s">
        <v>12</v>
      </c>
      <c r="F81" s="45" t="s">
        <v>88</v>
      </c>
      <c r="G81" s="45" t="s">
        <v>27</v>
      </c>
      <c r="H81" s="50">
        <f>H82</f>
        <v>40004.9</v>
      </c>
      <c r="I81" s="50">
        <f>I82</f>
        <v>40004.9</v>
      </c>
      <c r="J81" s="47">
        <f t="shared" si="1"/>
        <v>100</v>
      </c>
    </row>
    <row r="82" spans="1:10" ht="15" x14ac:dyDescent="0.2">
      <c r="A82" s="16"/>
      <c r="B82" s="33" t="s">
        <v>81</v>
      </c>
      <c r="C82" s="45" t="s">
        <v>16</v>
      </c>
      <c r="D82" s="45" t="s">
        <v>6</v>
      </c>
      <c r="E82" s="45" t="s">
        <v>12</v>
      </c>
      <c r="F82" s="45" t="s">
        <v>88</v>
      </c>
      <c r="G82" s="45" t="s">
        <v>28</v>
      </c>
      <c r="H82" s="50">
        <v>40004.9</v>
      </c>
      <c r="I82" s="50">
        <v>40004.9</v>
      </c>
      <c r="J82" s="47">
        <f t="shared" si="1"/>
        <v>100</v>
      </c>
    </row>
    <row r="83" spans="1:10" ht="15" x14ac:dyDescent="0.2">
      <c r="A83" s="16"/>
      <c r="B83" s="33" t="s">
        <v>24</v>
      </c>
      <c r="C83" s="45" t="s">
        <v>16</v>
      </c>
      <c r="D83" s="45" t="s">
        <v>6</v>
      </c>
      <c r="E83" s="45" t="s">
        <v>12</v>
      </c>
      <c r="F83" s="45" t="s">
        <v>88</v>
      </c>
      <c r="G83" s="45" t="s">
        <v>29</v>
      </c>
      <c r="H83" s="50">
        <f>H84</f>
        <v>195000</v>
      </c>
      <c r="I83" s="50">
        <f>I84</f>
        <v>195000</v>
      </c>
      <c r="J83" s="47">
        <f t="shared" si="1"/>
        <v>100</v>
      </c>
    </row>
    <row r="84" spans="1:10" ht="15" x14ac:dyDescent="0.2">
      <c r="A84" s="16"/>
      <c r="B84" s="33" t="s">
        <v>25</v>
      </c>
      <c r="C84" s="45" t="s">
        <v>16</v>
      </c>
      <c r="D84" s="45" t="s">
        <v>6</v>
      </c>
      <c r="E84" s="45" t="s">
        <v>12</v>
      </c>
      <c r="F84" s="45" t="s">
        <v>88</v>
      </c>
      <c r="G84" s="45" t="s">
        <v>30</v>
      </c>
      <c r="H84" s="50">
        <v>195000</v>
      </c>
      <c r="I84" s="50">
        <v>195000</v>
      </c>
      <c r="J84" s="47">
        <f t="shared" si="1"/>
        <v>100</v>
      </c>
    </row>
    <row r="85" spans="1:10" ht="38.25" x14ac:dyDescent="0.2">
      <c r="A85" s="16"/>
      <c r="B85" s="34" t="s">
        <v>104</v>
      </c>
      <c r="C85" s="45" t="s">
        <v>16</v>
      </c>
      <c r="D85" s="45" t="s">
        <v>6</v>
      </c>
      <c r="E85" s="45" t="s">
        <v>12</v>
      </c>
      <c r="F85" s="45" t="s">
        <v>103</v>
      </c>
      <c r="G85" s="45"/>
      <c r="H85" s="52">
        <f>H86</f>
        <v>1000000</v>
      </c>
      <c r="I85" s="52">
        <f>I86</f>
        <v>1000000</v>
      </c>
      <c r="J85" s="47">
        <f t="shared" si="1"/>
        <v>100</v>
      </c>
    </row>
    <row r="86" spans="1:10" ht="15" x14ac:dyDescent="0.2">
      <c r="A86" s="16"/>
      <c r="B86" s="33" t="s">
        <v>80</v>
      </c>
      <c r="C86" s="45" t="s">
        <v>16</v>
      </c>
      <c r="D86" s="45" t="s">
        <v>6</v>
      </c>
      <c r="E86" s="45" t="s">
        <v>12</v>
      </c>
      <c r="F86" s="45" t="s">
        <v>103</v>
      </c>
      <c r="G86" s="45" t="s">
        <v>27</v>
      </c>
      <c r="H86" s="50">
        <f>H87</f>
        <v>1000000</v>
      </c>
      <c r="I86" s="50">
        <f>I87</f>
        <v>1000000</v>
      </c>
      <c r="J86" s="47">
        <f t="shared" si="1"/>
        <v>100</v>
      </c>
    </row>
    <row r="87" spans="1:10" ht="15" x14ac:dyDescent="0.2">
      <c r="A87" s="16"/>
      <c r="B87" s="33" t="s">
        <v>81</v>
      </c>
      <c r="C87" s="45" t="s">
        <v>16</v>
      </c>
      <c r="D87" s="45" t="s">
        <v>6</v>
      </c>
      <c r="E87" s="45" t="s">
        <v>12</v>
      </c>
      <c r="F87" s="45" t="s">
        <v>103</v>
      </c>
      <c r="G87" s="45" t="s">
        <v>28</v>
      </c>
      <c r="H87" s="50">
        <v>1000000</v>
      </c>
      <c r="I87" s="50">
        <v>1000000</v>
      </c>
      <c r="J87" s="47">
        <f t="shared" si="1"/>
        <v>100</v>
      </c>
    </row>
    <row r="88" spans="1:10" ht="51" x14ac:dyDescent="0.2">
      <c r="A88" s="16"/>
      <c r="B88" s="66" t="s">
        <v>105</v>
      </c>
      <c r="C88" s="45" t="s">
        <v>16</v>
      </c>
      <c r="D88" s="45" t="s">
        <v>6</v>
      </c>
      <c r="E88" s="45" t="s">
        <v>12</v>
      </c>
      <c r="F88" s="45" t="s">
        <v>106</v>
      </c>
      <c r="G88" s="45"/>
      <c r="H88" s="52">
        <f>H89</f>
        <v>1759369</v>
      </c>
      <c r="I88" s="52">
        <f>I89</f>
        <v>1759369</v>
      </c>
      <c r="J88" s="47">
        <f t="shared" si="1"/>
        <v>100</v>
      </c>
    </row>
    <row r="89" spans="1:10" ht="15" x14ac:dyDescent="0.2">
      <c r="A89" s="16"/>
      <c r="B89" s="33" t="s">
        <v>80</v>
      </c>
      <c r="C89" s="45" t="s">
        <v>16</v>
      </c>
      <c r="D89" s="45" t="s">
        <v>6</v>
      </c>
      <c r="E89" s="45" t="s">
        <v>12</v>
      </c>
      <c r="F89" s="45" t="s">
        <v>106</v>
      </c>
      <c r="G89" s="45" t="s">
        <v>27</v>
      </c>
      <c r="H89" s="50">
        <f>H90</f>
        <v>1759369</v>
      </c>
      <c r="I89" s="50">
        <f>I90</f>
        <v>1759369</v>
      </c>
      <c r="J89" s="47">
        <f t="shared" si="1"/>
        <v>100</v>
      </c>
    </row>
    <row r="90" spans="1:10" ht="15" x14ac:dyDescent="0.2">
      <c r="A90" s="16"/>
      <c r="B90" s="33" t="s">
        <v>81</v>
      </c>
      <c r="C90" s="45" t="s">
        <v>16</v>
      </c>
      <c r="D90" s="45" t="s">
        <v>6</v>
      </c>
      <c r="E90" s="45" t="s">
        <v>12</v>
      </c>
      <c r="F90" s="45" t="s">
        <v>106</v>
      </c>
      <c r="G90" s="45" t="s">
        <v>28</v>
      </c>
      <c r="H90" s="50">
        <f>1500000+259369</f>
        <v>1759369</v>
      </c>
      <c r="I90" s="50">
        <f>1500000+259369</f>
        <v>1759369</v>
      </c>
      <c r="J90" s="47">
        <f t="shared" si="1"/>
        <v>100</v>
      </c>
    </row>
    <row r="91" spans="1:10" ht="15" x14ac:dyDescent="0.2">
      <c r="A91" s="16"/>
      <c r="B91" s="24" t="s">
        <v>35</v>
      </c>
      <c r="C91" s="45" t="s">
        <v>16</v>
      </c>
      <c r="D91" s="45" t="s">
        <v>6</v>
      </c>
      <c r="E91" s="45" t="s">
        <v>12</v>
      </c>
      <c r="F91" s="45" t="s">
        <v>50</v>
      </c>
      <c r="G91" s="45"/>
      <c r="H91" s="52">
        <f>H92+H94</f>
        <v>1452686</v>
      </c>
      <c r="I91" s="52">
        <f>I92+I94</f>
        <v>1452686</v>
      </c>
      <c r="J91" s="47">
        <f t="shared" si="1"/>
        <v>100</v>
      </c>
    </row>
    <row r="92" spans="1:10" ht="15" x14ac:dyDescent="0.2">
      <c r="A92" s="16"/>
      <c r="B92" s="33" t="s">
        <v>80</v>
      </c>
      <c r="C92" s="45" t="s">
        <v>16</v>
      </c>
      <c r="D92" s="45" t="s">
        <v>6</v>
      </c>
      <c r="E92" s="45" t="s">
        <v>12</v>
      </c>
      <c r="F92" s="45" t="s">
        <v>50</v>
      </c>
      <c r="G92" s="45" t="s">
        <v>27</v>
      </c>
      <c r="H92" s="50">
        <f t="shared" ref="H92" si="4">H93</f>
        <v>1220649.8700000001</v>
      </c>
      <c r="I92" s="50">
        <f>I93</f>
        <v>1220649.8700000001</v>
      </c>
      <c r="J92" s="47">
        <f t="shared" si="1"/>
        <v>100</v>
      </c>
    </row>
    <row r="93" spans="1:10" ht="15" x14ac:dyDescent="0.2">
      <c r="A93" s="16"/>
      <c r="B93" s="33" t="s">
        <v>81</v>
      </c>
      <c r="C93" s="45" t="s">
        <v>16</v>
      </c>
      <c r="D93" s="45" t="s">
        <v>6</v>
      </c>
      <c r="E93" s="45" t="s">
        <v>12</v>
      </c>
      <c r="F93" s="45" t="s">
        <v>50</v>
      </c>
      <c r="G93" s="45" t="s">
        <v>28</v>
      </c>
      <c r="H93" s="50">
        <v>1220649.8700000001</v>
      </c>
      <c r="I93" s="53">
        <v>1220649.8700000001</v>
      </c>
      <c r="J93" s="47">
        <f t="shared" si="1"/>
        <v>100</v>
      </c>
    </row>
    <row r="94" spans="1:10" ht="15" x14ac:dyDescent="0.2">
      <c r="A94" s="16"/>
      <c r="B94" s="33" t="s">
        <v>24</v>
      </c>
      <c r="C94" s="45" t="s">
        <v>16</v>
      </c>
      <c r="D94" s="45" t="s">
        <v>6</v>
      </c>
      <c r="E94" s="45" t="s">
        <v>12</v>
      </c>
      <c r="F94" s="45" t="s">
        <v>50</v>
      </c>
      <c r="G94" s="45" t="s">
        <v>29</v>
      </c>
      <c r="H94" s="50">
        <f>H95</f>
        <v>232036.13</v>
      </c>
      <c r="I94" s="53">
        <f>I95</f>
        <v>232036.13</v>
      </c>
      <c r="J94" s="47">
        <f t="shared" si="1"/>
        <v>100</v>
      </c>
    </row>
    <row r="95" spans="1:10" ht="15" x14ac:dyDescent="0.2">
      <c r="A95" s="16"/>
      <c r="B95" s="33" t="s">
        <v>25</v>
      </c>
      <c r="C95" s="45" t="s">
        <v>16</v>
      </c>
      <c r="D95" s="45" t="s">
        <v>6</v>
      </c>
      <c r="E95" s="45" t="s">
        <v>12</v>
      </c>
      <c r="F95" s="45" t="s">
        <v>50</v>
      </c>
      <c r="G95" s="45" t="s">
        <v>30</v>
      </c>
      <c r="H95" s="50">
        <v>232036.13</v>
      </c>
      <c r="I95" s="53">
        <v>232036.13</v>
      </c>
      <c r="J95" s="47">
        <f t="shared" si="1"/>
        <v>100</v>
      </c>
    </row>
    <row r="96" spans="1:10" ht="57" x14ac:dyDescent="0.2">
      <c r="A96" s="16"/>
      <c r="B96" s="65" t="s">
        <v>107</v>
      </c>
      <c r="C96" s="45" t="s">
        <v>16</v>
      </c>
      <c r="D96" s="45" t="s">
        <v>6</v>
      </c>
      <c r="E96" s="45" t="s">
        <v>12</v>
      </c>
      <c r="F96" s="45" t="s">
        <v>108</v>
      </c>
      <c r="G96" s="45"/>
      <c r="H96" s="52">
        <f>H97</f>
        <v>2528282</v>
      </c>
      <c r="I96" s="60">
        <f>I97</f>
        <v>2528282</v>
      </c>
      <c r="J96" s="47">
        <f t="shared" si="1"/>
        <v>100</v>
      </c>
    </row>
    <row r="97" spans="1:10" ht="15" x14ac:dyDescent="0.2">
      <c r="A97" s="16"/>
      <c r="B97" s="33" t="s">
        <v>80</v>
      </c>
      <c r="C97" s="45" t="s">
        <v>16</v>
      </c>
      <c r="D97" s="45" t="s">
        <v>6</v>
      </c>
      <c r="E97" s="45" t="s">
        <v>12</v>
      </c>
      <c r="F97" s="45" t="s">
        <v>108</v>
      </c>
      <c r="G97" s="45" t="s">
        <v>27</v>
      </c>
      <c r="H97" s="50">
        <f>H98</f>
        <v>2528282</v>
      </c>
      <c r="I97" s="53">
        <f>I98</f>
        <v>2528282</v>
      </c>
      <c r="J97" s="47">
        <f t="shared" si="1"/>
        <v>100</v>
      </c>
    </row>
    <row r="98" spans="1:10" ht="15" x14ac:dyDescent="0.2">
      <c r="A98" s="16"/>
      <c r="B98" s="33" t="s">
        <v>81</v>
      </c>
      <c r="C98" s="45" t="s">
        <v>16</v>
      </c>
      <c r="D98" s="45" t="s">
        <v>6</v>
      </c>
      <c r="E98" s="45" t="s">
        <v>12</v>
      </c>
      <c r="F98" s="45" t="s">
        <v>108</v>
      </c>
      <c r="G98" s="45" t="s">
        <v>28</v>
      </c>
      <c r="H98" s="50">
        <v>2528282</v>
      </c>
      <c r="I98" s="53">
        <v>2528282</v>
      </c>
      <c r="J98" s="47">
        <f t="shared" si="1"/>
        <v>100</v>
      </c>
    </row>
    <row r="99" spans="1:10" ht="15" x14ac:dyDescent="0.2">
      <c r="A99" s="16"/>
      <c r="B99" s="35" t="s">
        <v>89</v>
      </c>
      <c r="C99" s="45" t="s">
        <v>16</v>
      </c>
      <c r="D99" s="45" t="s">
        <v>6</v>
      </c>
      <c r="E99" s="45" t="s">
        <v>12</v>
      </c>
      <c r="F99" s="45" t="s">
        <v>53</v>
      </c>
      <c r="G99" s="45"/>
      <c r="H99" s="52">
        <f>H100+H102</f>
        <v>1055848</v>
      </c>
      <c r="I99" s="52">
        <f>I100+I102</f>
        <v>1055848</v>
      </c>
      <c r="J99" s="47">
        <f t="shared" si="1"/>
        <v>100</v>
      </c>
    </row>
    <row r="100" spans="1:10" ht="15" x14ac:dyDescent="0.2">
      <c r="A100" s="16"/>
      <c r="B100" s="33" t="s">
        <v>80</v>
      </c>
      <c r="C100" s="45" t="s">
        <v>16</v>
      </c>
      <c r="D100" s="45" t="s">
        <v>6</v>
      </c>
      <c r="E100" s="45" t="s">
        <v>12</v>
      </c>
      <c r="F100" s="45" t="s">
        <v>53</v>
      </c>
      <c r="G100" s="45" t="s">
        <v>27</v>
      </c>
      <c r="H100" s="50">
        <f>H101</f>
        <v>1020848</v>
      </c>
      <c r="I100" s="50">
        <f>I101</f>
        <v>1020848</v>
      </c>
      <c r="J100" s="47">
        <f t="shared" si="1"/>
        <v>100</v>
      </c>
    </row>
    <row r="101" spans="1:10" ht="15" x14ac:dyDescent="0.2">
      <c r="A101" s="16"/>
      <c r="B101" s="33" t="s">
        <v>81</v>
      </c>
      <c r="C101" s="45" t="s">
        <v>16</v>
      </c>
      <c r="D101" s="45" t="s">
        <v>6</v>
      </c>
      <c r="E101" s="45" t="s">
        <v>12</v>
      </c>
      <c r="F101" s="45" t="s">
        <v>53</v>
      </c>
      <c r="G101" s="45" t="s">
        <v>28</v>
      </c>
      <c r="H101" s="50">
        <v>1020848</v>
      </c>
      <c r="I101" s="49">
        <v>1020848</v>
      </c>
      <c r="J101" s="47">
        <f t="shared" si="1"/>
        <v>100</v>
      </c>
    </row>
    <row r="102" spans="1:10" ht="15" x14ac:dyDescent="0.2">
      <c r="A102" s="16"/>
      <c r="B102" s="33" t="s">
        <v>24</v>
      </c>
      <c r="C102" s="45" t="s">
        <v>16</v>
      </c>
      <c r="D102" s="45" t="s">
        <v>6</v>
      </c>
      <c r="E102" s="45" t="s">
        <v>12</v>
      </c>
      <c r="F102" s="45" t="s">
        <v>53</v>
      </c>
      <c r="G102" s="45" t="s">
        <v>29</v>
      </c>
      <c r="H102" s="50">
        <f>H103</f>
        <v>35000</v>
      </c>
      <c r="I102" s="49">
        <f>I103</f>
        <v>35000</v>
      </c>
      <c r="J102" s="47">
        <f t="shared" si="1"/>
        <v>100</v>
      </c>
    </row>
    <row r="103" spans="1:10" ht="15" x14ac:dyDescent="0.2">
      <c r="A103" s="16"/>
      <c r="B103" s="33" t="s">
        <v>75</v>
      </c>
      <c r="C103" s="45" t="s">
        <v>16</v>
      </c>
      <c r="D103" s="45" t="s">
        <v>6</v>
      </c>
      <c r="E103" s="45" t="s">
        <v>12</v>
      </c>
      <c r="F103" s="45" t="s">
        <v>53</v>
      </c>
      <c r="G103" s="45" t="s">
        <v>30</v>
      </c>
      <c r="H103" s="50">
        <v>35000</v>
      </c>
      <c r="I103" s="49">
        <v>35000</v>
      </c>
      <c r="J103" s="47">
        <f t="shared" si="1"/>
        <v>100</v>
      </c>
    </row>
    <row r="104" spans="1:10" ht="15" x14ac:dyDescent="0.2">
      <c r="A104" s="16"/>
      <c r="B104" s="35" t="s">
        <v>36</v>
      </c>
      <c r="C104" s="45" t="s">
        <v>16</v>
      </c>
      <c r="D104" s="45" t="s">
        <v>6</v>
      </c>
      <c r="E104" s="45" t="s">
        <v>12</v>
      </c>
      <c r="F104" s="45" t="s">
        <v>51</v>
      </c>
      <c r="G104" s="45"/>
      <c r="H104" s="52">
        <f>H105</f>
        <v>3172536.8</v>
      </c>
      <c r="I104" s="52">
        <f>I105</f>
        <v>3172536.8</v>
      </c>
      <c r="J104" s="47">
        <f t="shared" si="1"/>
        <v>100</v>
      </c>
    </row>
    <row r="105" spans="1:10" ht="15" x14ac:dyDescent="0.2">
      <c r="A105" s="16"/>
      <c r="B105" s="56" t="s">
        <v>37</v>
      </c>
      <c r="C105" s="45" t="s">
        <v>16</v>
      </c>
      <c r="D105" s="45" t="s">
        <v>6</v>
      </c>
      <c r="E105" s="45" t="s">
        <v>12</v>
      </c>
      <c r="F105" s="45" t="s">
        <v>51</v>
      </c>
      <c r="G105" s="45" t="s">
        <v>7</v>
      </c>
      <c r="H105" s="50">
        <f>H106</f>
        <v>3172536.8</v>
      </c>
      <c r="I105" s="50">
        <f>I106</f>
        <v>3172536.8</v>
      </c>
      <c r="J105" s="47">
        <f t="shared" si="1"/>
        <v>100</v>
      </c>
    </row>
    <row r="106" spans="1:10" ht="15" x14ac:dyDescent="0.2">
      <c r="A106" s="16"/>
      <c r="B106" s="56" t="s">
        <v>90</v>
      </c>
      <c r="C106" s="45" t="s">
        <v>16</v>
      </c>
      <c r="D106" s="45" t="s">
        <v>6</v>
      </c>
      <c r="E106" s="45" t="s">
        <v>12</v>
      </c>
      <c r="F106" s="45" t="s">
        <v>51</v>
      </c>
      <c r="G106" s="45" t="s">
        <v>52</v>
      </c>
      <c r="H106" s="50">
        <v>3172536.8</v>
      </c>
      <c r="I106" s="49">
        <v>3172536.8</v>
      </c>
      <c r="J106" s="47">
        <f t="shared" si="1"/>
        <v>100</v>
      </c>
    </row>
    <row r="107" spans="1:10" ht="42.75" x14ac:dyDescent="0.2">
      <c r="A107" s="16"/>
      <c r="B107" s="67" t="s">
        <v>109</v>
      </c>
      <c r="C107" s="68" t="s">
        <v>16</v>
      </c>
      <c r="D107" s="68" t="s">
        <v>6</v>
      </c>
      <c r="E107" s="68" t="s">
        <v>12</v>
      </c>
      <c r="F107" s="69" t="s">
        <v>110</v>
      </c>
      <c r="G107" s="17"/>
      <c r="H107" s="70">
        <f>H108</f>
        <v>29776</v>
      </c>
      <c r="I107" s="71">
        <f>I108</f>
        <v>29776</v>
      </c>
      <c r="J107" s="47">
        <f t="shared" si="1"/>
        <v>100</v>
      </c>
    </row>
    <row r="108" spans="1:10" ht="15" x14ac:dyDescent="0.25">
      <c r="A108" s="16"/>
      <c r="B108" s="62" t="s">
        <v>71</v>
      </c>
      <c r="C108" s="68" t="s">
        <v>16</v>
      </c>
      <c r="D108" s="68" t="s">
        <v>6</v>
      </c>
      <c r="E108" s="68" t="s">
        <v>12</v>
      </c>
      <c r="F108" s="69" t="s">
        <v>110</v>
      </c>
      <c r="G108" s="72" t="s">
        <v>27</v>
      </c>
      <c r="H108" s="73">
        <f>H109</f>
        <v>29776</v>
      </c>
      <c r="I108" s="74">
        <f>I109</f>
        <v>29776</v>
      </c>
      <c r="J108" s="47">
        <f t="shared" si="1"/>
        <v>100</v>
      </c>
    </row>
    <row r="109" spans="1:10" ht="15" x14ac:dyDescent="0.2">
      <c r="A109" s="16"/>
      <c r="B109" s="61" t="s">
        <v>72</v>
      </c>
      <c r="C109" s="68" t="s">
        <v>16</v>
      </c>
      <c r="D109" s="68" t="s">
        <v>6</v>
      </c>
      <c r="E109" s="68" t="s">
        <v>12</v>
      </c>
      <c r="F109" s="69" t="s">
        <v>110</v>
      </c>
      <c r="G109" s="72" t="s">
        <v>28</v>
      </c>
      <c r="H109" s="73">
        <v>29776</v>
      </c>
      <c r="I109" s="75">
        <v>29776</v>
      </c>
      <c r="J109" s="47">
        <f t="shared" si="1"/>
        <v>100</v>
      </c>
    </row>
    <row r="110" spans="1:10" ht="28.5" x14ac:dyDescent="0.2">
      <c r="A110" s="16"/>
      <c r="B110" s="79" t="s">
        <v>127</v>
      </c>
      <c r="C110" s="68" t="s">
        <v>16</v>
      </c>
      <c r="D110" s="68" t="s">
        <v>6</v>
      </c>
      <c r="E110" s="68" t="s">
        <v>12</v>
      </c>
      <c r="F110" s="69" t="s">
        <v>111</v>
      </c>
      <c r="G110" s="17"/>
      <c r="H110" s="70">
        <f>H111</f>
        <v>510000</v>
      </c>
      <c r="I110" s="77">
        <f>I111</f>
        <v>510000</v>
      </c>
      <c r="J110" s="47">
        <f t="shared" si="1"/>
        <v>100</v>
      </c>
    </row>
    <row r="111" spans="1:10" ht="15" x14ac:dyDescent="0.2">
      <c r="A111" s="16"/>
      <c r="B111" s="61" t="s">
        <v>128</v>
      </c>
      <c r="C111" s="68" t="s">
        <v>16</v>
      </c>
      <c r="D111" s="68" t="s">
        <v>6</v>
      </c>
      <c r="E111" s="68" t="s">
        <v>12</v>
      </c>
      <c r="F111" s="69" t="s">
        <v>111</v>
      </c>
      <c r="G111" s="72" t="s">
        <v>91</v>
      </c>
      <c r="H111" s="73">
        <f>H112</f>
        <v>510000</v>
      </c>
      <c r="I111" s="75">
        <f>I112</f>
        <v>510000</v>
      </c>
      <c r="J111" s="47">
        <f t="shared" si="1"/>
        <v>100</v>
      </c>
    </row>
    <row r="112" spans="1:10" ht="30" x14ac:dyDescent="0.2">
      <c r="A112" s="16"/>
      <c r="B112" s="61" t="s">
        <v>129</v>
      </c>
      <c r="C112" s="68" t="s">
        <v>16</v>
      </c>
      <c r="D112" s="68" t="s">
        <v>6</v>
      </c>
      <c r="E112" s="68" t="s">
        <v>12</v>
      </c>
      <c r="F112" s="69" t="s">
        <v>111</v>
      </c>
      <c r="G112" s="72" t="s">
        <v>92</v>
      </c>
      <c r="H112" s="73">
        <v>510000</v>
      </c>
      <c r="I112" s="75">
        <v>510000</v>
      </c>
      <c r="J112" s="47">
        <f t="shared" si="1"/>
        <v>100</v>
      </c>
    </row>
    <row r="113" spans="1:10" ht="15" x14ac:dyDescent="0.2">
      <c r="A113" s="16"/>
      <c r="B113" s="35" t="s">
        <v>38</v>
      </c>
      <c r="C113" s="45" t="s">
        <v>16</v>
      </c>
      <c r="D113" s="45" t="s">
        <v>6</v>
      </c>
      <c r="E113" s="45" t="s">
        <v>12</v>
      </c>
      <c r="F113" s="45" t="s">
        <v>54</v>
      </c>
      <c r="G113" s="45"/>
      <c r="H113" s="52">
        <f>H114</f>
        <v>609052.75</v>
      </c>
      <c r="I113" s="52">
        <f>I114</f>
        <v>609052.75</v>
      </c>
      <c r="J113" s="47">
        <f t="shared" si="1"/>
        <v>100</v>
      </c>
    </row>
    <row r="114" spans="1:10" ht="15" x14ac:dyDescent="0.2">
      <c r="A114" s="16"/>
      <c r="B114" s="33" t="s">
        <v>80</v>
      </c>
      <c r="C114" s="45" t="s">
        <v>16</v>
      </c>
      <c r="D114" s="45" t="s">
        <v>6</v>
      </c>
      <c r="E114" s="45" t="s">
        <v>12</v>
      </c>
      <c r="F114" s="45" t="s">
        <v>54</v>
      </c>
      <c r="G114" s="45" t="s">
        <v>27</v>
      </c>
      <c r="H114" s="50">
        <f t="shared" ref="H114:I114" si="5">H115</f>
        <v>609052.75</v>
      </c>
      <c r="I114" s="50">
        <f t="shared" si="5"/>
        <v>609052.75</v>
      </c>
      <c r="J114" s="47">
        <f t="shared" si="1"/>
        <v>100</v>
      </c>
    </row>
    <row r="115" spans="1:10" ht="15" x14ac:dyDescent="0.2">
      <c r="A115" s="16"/>
      <c r="B115" s="33" t="s">
        <v>81</v>
      </c>
      <c r="C115" s="45" t="s">
        <v>16</v>
      </c>
      <c r="D115" s="45" t="s">
        <v>6</v>
      </c>
      <c r="E115" s="45" t="s">
        <v>12</v>
      </c>
      <c r="F115" s="45" t="s">
        <v>54</v>
      </c>
      <c r="G115" s="45" t="s">
        <v>28</v>
      </c>
      <c r="H115" s="50">
        <v>609052.75</v>
      </c>
      <c r="I115" s="53">
        <v>609052.75</v>
      </c>
      <c r="J115" s="47">
        <f t="shared" si="1"/>
        <v>100</v>
      </c>
    </row>
    <row r="116" spans="1:10" ht="41.25" customHeight="1" x14ac:dyDescent="0.2">
      <c r="A116" s="16"/>
      <c r="B116" s="65" t="s">
        <v>112</v>
      </c>
      <c r="C116" s="68" t="s">
        <v>16</v>
      </c>
      <c r="D116" s="68" t="s">
        <v>6</v>
      </c>
      <c r="E116" s="68" t="s">
        <v>12</v>
      </c>
      <c r="F116" s="72" t="s">
        <v>113</v>
      </c>
      <c r="G116" s="72"/>
      <c r="H116" s="76">
        <f>H117</f>
        <v>24193</v>
      </c>
      <c r="I116" s="71">
        <f t="shared" ref="I116:I117" si="6">I117</f>
        <v>24193</v>
      </c>
      <c r="J116" s="47">
        <f t="shared" si="1"/>
        <v>100</v>
      </c>
    </row>
    <row r="117" spans="1:10" ht="15" x14ac:dyDescent="0.25">
      <c r="A117" s="16"/>
      <c r="B117" s="62" t="s">
        <v>71</v>
      </c>
      <c r="C117" s="68" t="s">
        <v>16</v>
      </c>
      <c r="D117" s="68" t="s">
        <v>6</v>
      </c>
      <c r="E117" s="68" t="s">
        <v>12</v>
      </c>
      <c r="F117" s="72" t="s">
        <v>113</v>
      </c>
      <c r="G117" s="72" t="s">
        <v>27</v>
      </c>
      <c r="H117" s="73">
        <f>H118</f>
        <v>24193</v>
      </c>
      <c r="I117" s="74">
        <f t="shared" si="6"/>
        <v>24193</v>
      </c>
      <c r="J117" s="47">
        <f t="shared" si="1"/>
        <v>100</v>
      </c>
    </row>
    <row r="118" spans="1:10" ht="15" x14ac:dyDescent="0.2">
      <c r="A118" s="16"/>
      <c r="B118" s="57" t="s">
        <v>81</v>
      </c>
      <c r="C118" s="68" t="s">
        <v>16</v>
      </c>
      <c r="D118" s="68" t="s">
        <v>6</v>
      </c>
      <c r="E118" s="68" t="s">
        <v>12</v>
      </c>
      <c r="F118" s="72" t="s">
        <v>113</v>
      </c>
      <c r="G118" s="72" t="s">
        <v>28</v>
      </c>
      <c r="H118" s="73">
        <v>24193</v>
      </c>
      <c r="I118" s="74">
        <v>24193</v>
      </c>
      <c r="J118" s="47">
        <f t="shared" si="1"/>
        <v>100</v>
      </c>
    </row>
    <row r="119" spans="1:10" ht="30" customHeight="1" x14ac:dyDescent="0.2">
      <c r="A119" s="16"/>
      <c r="B119" s="65" t="s">
        <v>114</v>
      </c>
      <c r="C119" s="68" t="s">
        <v>16</v>
      </c>
      <c r="D119" s="68" t="s">
        <v>6</v>
      </c>
      <c r="E119" s="68" t="s">
        <v>12</v>
      </c>
      <c r="F119" s="72" t="s">
        <v>115</v>
      </c>
      <c r="G119" s="72"/>
      <c r="H119" s="76">
        <f>H120</f>
        <v>106077</v>
      </c>
      <c r="I119" s="71">
        <f>I120</f>
        <v>105337.68</v>
      </c>
      <c r="J119" s="47">
        <f t="shared" si="1"/>
        <v>99.303034588082241</v>
      </c>
    </row>
    <row r="120" spans="1:10" ht="15" x14ac:dyDescent="0.25">
      <c r="A120" s="16"/>
      <c r="B120" s="62" t="s">
        <v>71</v>
      </c>
      <c r="C120" s="68" t="s">
        <v>16</v>
      </c>
      <c r="D120" s="68" t="s">
        <v>6</v>
      </c>
      <c r="E120" s="68" t="s">
        <v>12</v>
      </c>
      <c r="F120" s="72" t="s">
        <v>115</v>
      </c>
      <c r="G120" s="72" t="s">
        <v>27</v>
      </c>
      <c r="H120" s="73">
        <f>H121</f>
        <v>106077</v>
      </c>
      <c r="I120" s="74">
        <f>I121</f>
        <v>105337.68</v>
      </c>
      <c r="J120" s="47">
        <f t="shared" si="1"/>
        <v>99.303034588082241</v>
      </c>
    </row>
    <row r="121" spans="1:10" ht="15" x14ac:dyDescent="0.2">
      <c r="A121" s="16"/>
      <c r="B121" s="57" t="s">
        <v>116</v>
      </c>
      <c r="C121" s="68" t="s">
        <v>16</v>
      </c>
      <c r="D121" s="68" t="s">
        <v>6</v>
      </c>
      <c r="E121" s="68" t="s">
        <v>12</v>
      </c>
      <c r="F121" s="72" t="s">
        <v>115</v>
      </c>
      <c r="G121" s="72" t="s">
        <v>28</v>
      </c>
      <c r="H121" s="73">
        <v>106077</v>
      </c>
      <c r="I121" s="75">
        <v>105337.68</v>
      </c>
      <c r="J121" s="47">
        <f t="shared" si="1"/>
        <v>99.303034588082241</v>
      </c>
    </row>
    <row r="122" spans="1:10" ht="19.5" customHeight="1" x14ac:dyDescent="0.2">
      <c r="A122" s="16"/>
      <c r="B122" s="65" t="s">
        <v>117</v>
      </c>
      <c r="C122" s="68" t="s">
        <v>16</v>
      </c>
      <c r="D122" s="68" t="s">
        <v>6</v>
      </c>
      <c r="E122" s="68" t="s">
        <v>12</v>
      </c>
      <c r="F122" s="72" t="s">
        <v>118</v>
      </c>
      <c r="G122" s="72"/>
      <c r="H122" s="76">
        <f>H123</f>
        <v>106077</v>
      </c>
      <c r="I122" s="77">
        <f>I123</f>
        <v>101910.95</v>
      </c>
      <c r="J122" s="47">
        <f t="shared" si="1"/>
        <v>96.072617061191394</v>
      </c>
    </row>
    <row r="123" spans="1:10" ht="15" x14ac:dyDescent="0.25">
      <c r="A123" s="16"/>
      <c r="B123" s="62" t="s">
        <v>71</v>
      </c>
      <c r="C123" s="68" t="s">
        <v>16</v>
      </c>
      <c r="D123" s="68" t="s">
        <v>6</v>
      </c>
      <c r="E123" s="68" t="s">
        <v>12</v>
      </c>
      <c r="F123" s="72" t="s">
        <v>118</v>
      </c>
      <c r="G123" s="72" t="s">
        <v>27</v>
      </c>
      <c r="H123" s="73">
        <f>H124</f>
        <v>106077</v>
      </c>
      <c r="I123" s="75">
        <f>I124</f>
        <v>101910.95</v>
      </c>
      <c r="J123" s="47">
        <f t="shared" si="1"/>
        <v>96.072617061191394</v>
      </c>
    </row>
    <row r="124" spans="1:10" ht="15" x14ac:dyDescent="0.2">
      <c r="A124" s="16"/>
      <c r="B124" s="57" t="s">
        <v>119</v>
      </c>
      <c r="C124" s="68" t="s">
        <v>16</v>
      </c>
      <c r="D124" s="68" t="s">
        <v>6</v>
      </c>
      <c r="E124" s="68" t="s">
        <v>12</v>
      </c>
      <c r="F124" s="72" t="s">
        <v>118</v>
      </c>
      <c r="G124" s="72" t="s">
        <v>28</v>
      </c>
      <c r="H124" s="73">
        <v>106077</v>
      </c>
      <c r="I124" s="75">
        <v>101910.95</v>
      </c>
      <c r="J124" s="47">
        <f t="shared" si="1"/>
        <v>96.072617061191394</v>
      </c>
    </row>
    <row r="125" spans="1:10" ht="42.75" x14ac:dyDescent="0.2">
      <c r="A125" s="16"/>
      <c r="B125" s="78" t="s">
        <v>120</v>
      </c>
      <c r="C125" s="68" t="s">
        <v>16</v>
      </c>
      <c r="D125" s="68" t="s">
        <v>6</v>
      </c>
      <c r="E125" s="68" t="s">
        <v>12</v>
      </c>
      <c r="F125" s="72" t="s">
        <v>121</v>
      </c>
      <c r="G125" s="72"/>
      <c r="H125" s="76">
        <f>H126</f>
        <v>24193</v>
      </c>
      <c r="I125" s="77">
        <f>I126</f>
        <v>24193</v>
      </c>
      <c r="J125" s="47">
        <f t="shared" si="1"/>
        <v>100</v>
      </c>
    </row>
    <row r="126" spans="1:10" ht="15" x14ac:dyDescent="0.25">
      <c r="A126" s="16"/>
      <c r="B126" s="62" t="s">
        <v>71</v>
      </c>
      <c r="C126" s="68" t="s">
        <v>16</v>
      </c>
      <c r="D126" s="68" t="s">
        <v>6</v>
      </c>
      <c r="E126" s="68" t="s">
        <v>12</v>
      </c>
      <c r="F126" s="72" t="s">
        <v>121</v>
      </c>
      <c r="G126" s="72" t="s">
        <v>27</v>
      </c>
      <c r="H126" s="73">
        <f>H127</f>
        <v>24193</v>
      </c>
      <c r="I126" s="75">
        <f>I127</f>
        <v>24193</v>
      </c>
      <c r="J126" s="47">
        <f t="shared" si="1"/>
        <v>100</v>
      </c>
    </row>
    <row r="127" spans="1:10" ht="15" x14ac:dyDescent="0.2">
      <c r="A127" s="16"/>
      <c r="B127" s="57" t="s">
        <v>122</v>
      </c>
      <c r="C127" s="68" t="s">
        <v>16</v>
      </c>
      <c r="D127" s="68" t="s">
        <v>6</v>
      </c>
      <c r="E127" s="68" t="s">
        <v>12</v>
      </c>
      <c r="F127" s="72" t="s">
        <v>121</v>
      </c>
      <c r="G127" s="72" t="s">
        <v>28</v>
      </c>
      <c r="H127" s="73">
        <v>24193</v>
      </c>
      <c r="I127" s="75">
        <v>24193</v>
      </c>
      <c r="J127" s="47">
        <f t="shared" si="1"/>
        <v>100</v>
      </c>
    </row>
    <row r="128" spans="1:10" ht="15" x14ac:dyDescent="0.2">
      <c r="A128" s="16"/>
      <c r="B128" s="35" t="s">
        <v>39</v>
      </c>
      <c r="C128" s="45" t="s">
        <v>16</v>
      </c>
      <c r="D128" s="45" t="s">
        <v>6</v>
      </c>
      <c r="E128" s="45" t="s">
        <v>12</v>
      </c>
      <c r="F128" s="45" t="s">
        <v>55</v>
      </c>
      <c r="G128" s="45"/>
      <c r="H128" s="52">
        <f>H129+H131</f>
        <v>1193138.42</v>
      </c>
      <c r="I128" s="52">
        <f>I129+I131</f>
        <v>1158393.95</v>
      </c>
      <c r="J128" s="47">
        <f t="shared" si="1"/>
        <v>97.087976598725234</v>
      </c>
    </row>
    <row r="129" spans="1:10" ht="15" x14ac:dyDescent="0.2">
      <c r="A129" s="16"/>
      <c r="B129" s="33" t="s">
        <v>80</v>
      </c>
      <c r="C129" s="45" t="s">
        <v>16</v>
      </c>
      <c r="D129" s="45" t="s">
        <v>6</v>
      </c>
      <c r="E129" s="45" t="s">
        <v>12</v>
      </c>
      <c r="F129" s="45" t="s">
        <v>55</v>
      </c>
      <c r="G129" s="45" t="s">
        <v>27</v>
      </c>
      <c r="H129" s="50">
        <f>H130</f>
        <v>1113138.42</v>
      </c>
      <c r="I129" s="50">
        <f>I130</f>
        <v>1078393.95</v>
      </c>
      <c r="J129" s="47">
        <f t="shared" si="1"/>
        <v>96.878692768505829</v>
      </c>
    </row>
    <row r="130" spans="1:10" ht="15" x14ac:dyDescent="0.2">
      <c r="A130" s="16"/>
      <c r="B130" s="33" t="s">
        <v>81</v>
      </c>
      <c r="C130" s="45" t="s">
        <v>16</v>
      </c>
      <c r="D130" s="45" t="s">
        <v>6</v>
      </c>
      <c r="E130" s="45" t="s">
        <v>12</v>
      </c>
      <c r="F130" s="45" t="s">
        <v>55</v>
      </c>
      <c r="G130" s="45" t="s">
        <v>28</v>
      </c>
      <c r="H130" s="50">
        <v>1113138.42</v>
      </c>
      <c r="I130" s="50">
        <f>1113138.42-34744.47</f>
        <v>1078393.95</v>
      </c>
      <c r="J130" s="47">
        <f t="shared" si="1"/>
        <v>96.878692768505829</v>
      </c>
    </row>
    <row r="131" spans="1:10" ht="15" x14ac:dyDescent="0.2">
      <c r="A131" s="16"/>
      <c r="B131" s="33" t="s">
        <v>24</v>
      </c>
      <c r="C131" s="45" t="s">
        <v>16</v>
      </c>
      <c r="D131" s="45" t="s">
        <v>6</v>
      </c>
      <c r="E131" s="45" t="s">
        <v>12</v>
      </c>
      <c r="F131" s="45" t="s">
        <v>55</v>
      </c>
      <c r="G131" s="45" t="s">
        <v>29</v>
      </c>
      <c r="H131" s="50">
        <f>H132</f>
        <v>80000</v>
      </c>
      <c r="I131" s="53">
        <f>I132</f>
        <v>80000</v>
      </c>
      <c r="J131" s="47">
        <f t="shared" si="1"/>
        <v>100</v>
      </c>
    </row>
    <row r="132" spans="1:10" ht="15" x14ac:dyDescent="0.2">
      <c r="A132" s="16"/>
      <c r="B132" s="33" t="s">
        <v>75</v>
      </c>
      <c r="C132" s="45" t="s">
        <v>16</v>
      </c>
      <c r="D132" s="45" t="s">
        <v>6</v>
      </c>
      <c r="E132" s="45" t="s">
        <v>12</v>
      </c>
      <c r="F132" s="45" t="s">
        <v>55</v>
      </c>
      <c r="G132" s="45" t="s">
        <v>30</v>
      </c>
      <c r="H132" s="50">
        <v>80000</v>
      </c>
      <c r="I132" s="53">
        <v>80000</v>
      </c>
      <c r="J132" s="47">
        <f t="shared" si="1"/>
        <v>100</v>
      </c>
    </row>
    <row r="133" spans="1:10" ht="15" x14ac:dyDescent="0.2">
      <c r="A133" s="16"/>
      <c r="B133" s="48" t="s">
        <v>93</v>
      </c>
      <c r="C133" s="45" t="s">
        <v>16</v>
      </c>
      <c r="D133" s="45" t="s">
        <v>6</v>
      </c>
      <c r="E133" s="45" t="s">
        <v>12</v>
      </c>
      <c r="F133" s="45" t="s">
        <v>70</v>
      </c>
      <c r="G133" s="45"/>
      <c r="H133" s="52">
        <f>H134+H136+H138</f>
        <v>2128500</v>
      </c>
      <c r="I133" s="52">
        <f>I134+I136+I138</f>
        <v>2128500</v>
      </c>
      <c r="J133" s="47">
        <f t="shared" si="1"/>
        <v>100</v>
      </c>
    </row>
    <row r="134" spans="1:10" ht="15" x14ac:dyDescent="0.2">
      <c r="A134" s="16"/>
      <c r="B134" s="56" t="s">
        <v>37</v>
      </c>
      <c r="C134" s="45" t="s">
        <v>16</v>
      </c>
      <c r="D134" s="45" t="s">
        <v>6</v>
      </c>
      <c r="E134" s="45" t="s">
        <v>12</v>
      </c>
      <c r="F134" s="45" t="s">
        <v>70</v>
      </c>
      <c r="G134" s="45" t="s">
        <v>7</v>
      </c>
      <c r="H134" s="50">
        <f>H135</f>
        <v>500000</v>
      </c>
      <c r="I134" s="53">
        <f>I135</f>
        <v>500000</v>
      </c>
      <c r="J134" s="47">
        <f t="shared" si="1"/>
        <v>100</v>
      </c>
    </row>
    <row r="135" spans="1:10" ht="15" x14ac:dyDescent="0.2">
      <c r="A135" s="16"/>
      <c r="B135" s="56" t="s">
        <v>90</v>
      </c>
      <c r="C135" s="45" t="s">
        <v>16</v>
      </c>
      <c r="D135" s="45" t="s">
        <v>6</v>
      </c>
      <c r="E135" s="45" t="s">
        <v>12</v>
      </c>
      <c r="F135" s="45" t="s">
        <v>70</v>
      </c>
      <c r="G135" s="45" t="s">
        <v>52</v>
      </c>
      <c r="H135" s="50">
        <v>500000</v>
      </c>
      <c r="I135" s="53">
        <v>500000</v>
      </c>
      <c r="J135" s="47">
        <f t="shared" si="1"/>
        <v>100</v>
      </c>
    </row>
    <row r="136" spans="1:10" ht="15" x14ac:dyDescent="0.2">
      <c r="A136" s="16"/>
      <c r="B136" s="33" t="s">
        <v>80</v>
      </c>
      <c r="C136" s="45" t="s">
        <v>16</v>
      </c>
      <c r="D136" s="45" t="s">
        <v>6</v>
      </c>
      <c r="E136" s="45" t="s">
        <v>12</v>
      </c>
      <c r="F136" s="45" t="s">
        <v>70</v>
      </c>
      <c r="G136" s="45" t="s">
        <v>27</v>
      </c>
      <c r="H136" s="50">
        <f>H137</f>
        <v>728500</v>
      </c>
      <c r="I136" s="53">
        <f>I137</f>
        <v>728500</v>
      </c>
      <c r="J136" s="47">
        <f t="shared" si="1"/>
        <v>100</v>
      </c>
    </row>
    <row r="137" spans="1:10" ht="15" x14ac:dyDescent="0.2">
      <c r="A137" s="16"/>
      <c r="B137" s="33" t="s">
        <v>81</v>
      </c>
      <c r="C137" s="45" t="s">
        <v>16</v>
      </c>
      <c r="D137" s="45" t="s">
        <v>6</v>
      </c>
      <c r="E137" s="45" t="s">
        <v>12</v>
      </c>
      <c r="F137" s="45" t="s">
        <v>70</v>
      </c>
      <c r="G137" s="45" t="s">
        <v>28</v>
      </c>
      <c r="H137" s="50">
        <f>162000+40500+526000</f>
        <v>728500</v>
      </c>
      <c r="I137" s="50">
        <v>728500</v>
      </c>
      <c r="J137" s="47">
        <f t="shared" si="1"/>
        <v>100</v>
      </c>
    </row>
    <row r="138" spans="1:10" ht="15" x14ac:dyDescent="0.2">
      <c r="A138" s="16"/>
      <c r="B138" s="33" t="s">
        <v>24</v>
      </c>
      <c r="C138" s="45" t="s">
        <v>16</v>
      </c>
      <c r="D138" s="45" t="s">
        <v>6</v>
      </c>
      <c r="E138" s="45" t="s">
        <v>12</v>
      </c>
      <c r="F138" s="45" t="s">
        <v>70</v>
      </c>
      <c r="G138" s="45" t="s">
        <v>29</v>
      </c>
      <c r="H138" s="50">
        <f>H139</f>
        <v>900000</v>
      </c>
      <c r="I138" s="50">
        <f>I139</f>
        <v>900000</v>
      </c>
      <c r="J138" s="47">
        <f t="shared" si="1"/>
        <v>100</v>
      </c>
    </row>
    <row r="139" spans="1:10" ht="15" x14ac:dyDescent="0.2">
      <c r="A139" s="16"/>
      <c r="B139" s="33" t="s">
        <v>75</v>
      </c>
      <c r="C139" s="45" t="s">
        <v>16</v>
      </c>
      <c r="D139" s="45" t="s">
        <v>6</v>
      </c>
      <c r="E139" s="45" t="s">
        <v>12</v>
      </c>
      <c r="F139" s="45" t="s">
        <v>70</v>
      </c>
      <c r="G139" s="45" t="s">
        <v>30</v>
      </c>
      <c r="H139" s="50">
        <f>450000+450000</f>
        <v>900000</v>
      </c>
      <c r="I139" s="50">
        <v>900000</v>
      </c>
      <c r="J139" s="47">
        <f t="shared" si="1"/>
        <v>100</v>
      </c>
    </row>
    <row r="140" spans="1:10" ht="28.5" x14ac:dyDescent="0.2">
      <c r="A140" s="16"/>
      <c r="B140" s="79" t="s">
        <v>130</v>
      </c>
      <c r="C140" s="45" t="s">
        <v>16</v>
      </c>
      <c r="D140" s="45" t="s">
        <v>6</v>
      </c>
      <c r="E140" s="45" t="s">
        <v>12</v>
      </c>
      <c r="F140" s="45" t="s">
        <v>123</v>
      </c>
      <c r="G140" s="45"/>
      <c r="H140" s="60">
        <f>H141</f>
        <v>100000</v>
      </c>
      <c r="I140" s="60">
        <f>I141</f>
        <v>100000</v>
      </c>
      <c r="J140" s="47">
        <f t="shared" si="1"/>
        <v>100</v>
      </c>
    </row>
    <row r="141" spans="1:10" ht="15" x14ac:dyDescent="0.2">
      <c r="A141" s="16"/>
      <c r="B141" s="33" t="s">
        <v>80</v>
      </c>
      <c r="C141" s="45" t="s">
        <v>16</v>
      </c>
      <c r="D141" s="45" t="s">
        <v>6</v>
      </c>
      <c r="E141" s="45" t="s">
        <v>12</v>
      </c>
      <c r="F141" s="45" t="s">
        <v>123</v>
      </c>
      <c r="G141" s="45" t="s">
        <v>27</v>
      </c>
      <c r="H141" s="53">
        <f>H142</f>
        <v>100000</v>
      </c>
      <c r="I141" s="53">
        <f>I142</f>
        <v>100000</v>
      </c>
      <c r="J141" s="47">
        <f t="shared" si="1"/>
        <v>100</v>
      </c>
    </row>
    <row r="142" spans="1:10" ht="15" x14ac:dyDescent="0.2">
      <c r="A142" s="16"/>
      <c r="B142" s="61" t="s">
        <v>72</v>
      </c>
      <c r="C142" s="45" t="s">
        <v>16</v>
      </c>
      <c r="D142" s="45" t="s">
        <v>6</v>
      </c>
      <c r="E142" s="45" t="s">
        <v>12</v>
      </c>
      <c r="F142" s="45" t="s">
        <v>123</v>
      </c>
      <c r="G142" s="45" t="s">
        <v>28</v>
      </c>
      <c r="H142" s="53">
        <v>100000</v>
      </c>
      <c r="I142" s="53">
        <v>100000</v>
      </c>
      <c r="J142" s="47">
        <f t="shared" si="1"/>
        <v>100</v>
      </c>
    </row>
    <row r="143" spans="1:10" ht="15" x14ac:dyDescent="0.2">
      <c r="A143" s="16"/>
      <c r="B143" s="34" t="s">
        <v>85</v>
      </c>
      <c r="C143" s="68" t="s">
        <v>16</v>
      </c>
      <c r="D143" s="68" t="s">
        <v>6</v>
      </c>
      <c r="E143" s="68" t="s">
        <v>12</v>
      </c>
      <c r="F143" s="72" t="s">
        <v>63</v>
      </c>
      <c r="G143" s="72"/>
      <c r="H143" s="70">
        <f>H144</f>
        <v>739200</v>
      </c>
      <c r="I143" s="71">
        <f>I144</f>
        <v>739200</v>
      </c>
      <c r="J143" s="47">
        <f t="shared" si="1"/>
        <v>100</v>
      </c>
    </row>
    <row r="144" spans="1:10" ht="15" x14ac:dyDescent="0.25">
      <c r="A144" s="16"/>
      <c r="B144" s="62" t="s">
        <v>71</v>
      </c>
      <c r="C144" s="68" t="s">
        <v>16</v>
      </c>
      <c r="D144" s="68" t="s">
        <v>6</v>
      </c>
      <c r="E144" s="68" t="s">
        <v>12</v>
      </c>
      <c r="F144" s="72" t="s">
        <v>63</v>
      </c>
      <c r="G144" s="72" t="s">
        <v>27</v>
      </c>
      <c r="H144" s="73">
        <f>H145</f>
        <v>739200</v>
      </c>
      <c r="I144" s="74">
        <f>I145</f>
        <v>739200</v>
      </c>
      <c r="J144" s="47">
        <f t="shared" si="1"/>
        <v>100</v>
      </c>
    </row>
    <row r="145" spans="1:10" ht="15" x14ac:dyDescent="0.2">
      <c r="A145" s="16"/>
      <c r="B145" s="61" t="s">
        <v>72</v>
      </c>
      <c r="C145" s="68" t="s">
        <v>16</v>
      </c>
      <c r="D145" s="68" t="s">
        <v>6</v>
      </c>
      <c r="E145" s="68" t="s">
        <v>12</v>
      </c>
      <c r="F145" s="72" t="s">
        <v>63</v>
      </c>
      <c r="G145" s="72" t="s">
        <v>28</v>
      </c>
      <c r="H145" s="73">
        <f>700000+39200</f>
        <v>739200</v>
      </c>
      <c r="I145" s="74">
        <f>700000+39200</f>
        <v>739200</v>
      </c>
      <c r="J145" s="47">
        <f t="shared" si="1"/>
        <v>100</v>
      </c>
    </row>
    <row r="146" spans="1:10" ht="15" x14ac:dyDescent="0.2">
      <c r="A146" s="16"/>
      <c r="B146" s="64" t="s">
        <v>97</v>
      </c>
      <c r="C146" s="45"/>
      <c r="D146" s="45"/>
      <c r="E146" s="45"/>
      <c r="F146" s="45" t="s">
        <v>96</v>
      </c>
      <c r="G146" s="45"/>
      <c r="H146" s="60">
        <f>H147</f>
        <v>26000</v>
      </c>
      <c r="I146" s="60">
        <f>I147</f>
        <v>26000</v>
      </c>
      <c r="J146" s="47">
        <f t="shared" si="1"/>
        <v>100</v>
      </c>
    </row>
    <row r="147" spans="1:10" ht="15" x14ac:dyDescent="0.2">
      <c r="A147" s="16"/>
      <c r="B147" s="33" t="s">
        <v>80</v>
      </c>
      <c r="C147" s="45" t="s">
        <v>16</v>
      </c>
      <c r="D147" s="45" t="s">
        <v>6</v>
      </c>
      <c r="E147" s="45" t="s">
        <v>12</v>
      </c>
      <c r="F147" s="45" t="s">
        <v>64</v>
      </c>
      <c r="G147" s="45" t="s">
        <v>27</v>
      </c>
      <c r="H147" s="53">
        <f>H148</f>
        <v>26000</v>
      </c>
      <c r="I147" s="53">
        <f>I148</f>
        <v>26000</v>
      </c>
      <c r="J147" s="47">
        <f t="shared" si="1"/>
        <v>100</v>
      </c>
    </row>
    <row r="148" spans="1:10" ht="15" x14ac:dyDescent="0.2">
      <c r="A148" s="16"/>
      <c r="B148" s="61" t="s">
        <v>72</v>
      </c>
      <c r="C148" s="45" t="s">
        <v>16</v>
      </c>
      <c r="D148" s="45" t="s">
        <v>6</v>
      </c>
      <c r="E148" s="45" t="s">
        <v>12</v>
      </c>
      <c r="F148" s="45" t="s">
        <v>64</v>
      </c>
      <c r="G148" s="45" t="s">
        <v>28</v>
      </c>
      <c r="H148" s="53">
        <v>26000</v>
      </c>
      <c r="I148" s="53">
        <v>26000</v>
      </c>
      <c r="J148" s="47">
        <f t="shared" si="1"/>
        <v>100</v>
      </c>
    </row>
    <row r="149" spans="1:10" ht="15" x14ac:dyDescent="0.2">
      <c r="A149" s="16"/>
      <c r="B149" s="35" t="s">
        <v>40</v>
      </c>
      <c r="C149" s="45" t="s">
        <v>16</v>
      </c>
      <c r="D149" s="45" t="s">
        <v>6</v>
      </c>
      <c r="E149" s="45" t="s">
        <v>12</v>
      </c>
      <c r="F149" s="45" t="s">
        <v>56</v>
      </c>
      <c r="G149" s="45"/>
      <c r="H149" s="52">
        <f>H150</f>
        <v>50000</v>
      </c>
      <c r="I149" s="52">
        <f>I150</f>
        <v>50000</v>
      </c>
      <c r="J149" s="47">
        <f t="shared" si="1"/>
        <v>100</v>
      </c>
    </row>
    <row r="150" spans="1:10" ht="15" x14ac:dyDescent="0.2">
      <c r="A150" s="16"/>
      <c r="B150" s="33" t="s">
        <v>80</v>
      </c>
      <c r="C150" s="45" t="s">
        <v>16</v>
      </c>
      <c r="D150" s="45" t="s">
        <v>6</v>
      </c>
      <c r="E150" s="45" t="s">
        <v>12</v>
      </c>
      <c r="F150" s="45" t="s">
        <v>56</v>
      </c>
      <c r="G150" s="45" t="s">
        <v>27</v>
      </c>
      <c r="H150" s="50">
        <f>H151</f>
        <v>50000</v>
      </c>
      <c r="I150" s="50">
        <f>I151</f>
        <v>50000</v>
      </c>
      <c r="J150" s="47">
        <f t="shared" si="1"/>
        <v>100</v>
      </c>
    </row>
    <row r="151" spans="1:10" ht="15" x14ac:dyDescent="0.2">
      <c r="A151" s="16"/>
      <c r="B151" s="33" t="s">
        <v>81</v>
      </c>
      <c r="C151" s="45" t="s">
        <v>16</v>
      </c>
      <c r="D151" s="45" t="s">
        <v>6</v>
      </c>
      <c r="E151" s="45" t="s">
        <v>12</v>
      </c>
      <c r="F151" s="45" t="s">
        <v>56</v>
      </c>
      <c r="G151" s="45" t="s">
        <v>28</v>
      </c>
      <c r="H151" s="50">
        <v>50000</v>
      </c>
      <c r="I151" s="50">
        <v>50000</v>
      </c>
      <c r="J151" s="47">
        <f t="shared" si="1"/>
        <v>100</v>
      </c>
    </row>
    <row r="152" spans="1:10" ht="25.5" x14ac:dyDescent="0.2">
      <c r="A152" s="16"/>
      <c r="B152" s="35" t="s">
        <v>94</v>
      </c>
      <c r="C152" s="45" t="s">
        <v>16</v>
      </c>
      <c r="D152" s="45" t="s">
        <v>6</v>
      </c>
      <c r="E152" s="45" t="s">
        <v>12</v>
      </c>
      <c r="F152" s="45" t="s">
        <v>57</v>
      </c>
      <c r="G152" s="45"/>
      <c r="H152" s="52">
        <f>H153</f>
        <v>239821.27</v>
      </c>
      <c r="I152" s="52">
        <f>I153</f>
        <v>239821.27</v>
      </c>
      <c r="J152" s="47">
        <f t="shared" si="1"/>
        <v>100</v>
      </c>
    </row>
    <row r="153" spans="1:10" ht="15" x14ac:dyDescent="0.2">
      <c r="A153" s="16"/>
      <c r="B153" s="63" t="s">
        <v>41</v>
      </c>
      <c r="C153" s="45" t="s">
        <v>16</v>
      </c>
      <c r="D153" s="45" t="s">
        <v>6</v>
      </c>
      <c r="E153" s="45" t="s">
        <v>12</v>
      </c>
      <c r="F153" s="45" t="s">
        <v>57</v>
      </c>
      <c r="G153" s="45" t="s">
        <v>58</v>
      </c>
      <c r="H153" s="50">
        <f>H154</f>
        <v>239821.27</v>
      </c>
      <c r="I153" s="50">
        <f>I154</f>
        <v>239821.27</v>
      </c>
      <c r="J153" s="47">
        <f t="shared" si="1"/>
        <v>100</v>
      </c>
    </row>
    <row r="154" spans="1:10" ht="15" x14ac:dyDescent="0.2">
      <c r="A154" s="16"/>
      <c r="B154" s="56" t="s">
        <v>42</v>
      </c>
      <c r="C154" s="45" t="s">
        <v>16</v>
      </c>
      <c r="D154" s="45" t="s">
        <v>6</v>
      </c>
      <c r="E154" s="45" t="s">
        <v>12</v>
      </c>
      <c r="F154" s="45" t="s">
        <v>57</v>
      </c>
      <c r="G154" s="45" t="s">
        <v>95</v>
      </c>
      <c r="H154" s="50">
        <v>239821.27</v>
      </c>
      <c r="I154" s="53">
        <v>239821.27</v>
      </c>
      <c r="J154" s="47">
        <f t="shared" si="1"/>
        <v>100</v>
      </c>
    </row>
    <row r="155" spans="1:10" ht="15" x14ac:dyDescent="0.2">
      <c r="A155" s="16"/>
      <c r="B155" s="35" t="s">
        <v>43</v>
      </c>
      <c r="C155" s="45" t="s">
        <v>16</v>
      </c>
      <c r="D155" s="45" t="s">
        <v>6</v>
      </c>
      <c r="E155" s="45" t="s">
        <v>12</v>
      </c>
      <c r="F155" s="45" t="s">
        <v>59</v>
      </c>
      <c r="G155" s="45"/>
      <c r="H155" s="52">
        <f>H156</f>
        <v>203401.57</v>
      </c>
      <c r="I155" s="52">
        <f>I156</f>
        <v>203401.57</v>
      </c>
      <c r="J155" s="47">
        <f t="shared" si="1"/>
        <v>100</v>
      </c>
    </row>
    <row r="156" spans="1:10" ht="15" x14ac:dyDescent="0.2">
      <c r="A156" s="16"/>
      <c r="B156" s="33" t="s">
        <v>80</v>
      </c>
      <c r="C156" s="45" t="s">
        <v>16</v>
      </c>
      <c r="D156" s="45" t="s">
        <v>6</v>
      </c>
      <c r="E156" s="45" t="s">
        <v>12</v>
      </c>
      <c r="F156" s="45" t="s">
        <v>59</v>
      </c>
      <c r="G156" s="45" t="s">
        <v>27</v>
      </c>
      <c r="H156" s="50">
        <f>H157</f>
        <v>203401.57</v>
      </c>
      <c r="I156" s="50">
        <f>I157</f>
        <v>203401.57</v>
      </c>
      <c r="J156" s="47">
        <f t="shared" si="1"/>
        <v>100</v>
      </c>
    </row>
    <row r="157" spans="1:10" ht="15" x14ac:dyDescent="0.2">
      <c r="A157" s="16"/>
      <c r="B157" s="33" t="s">
        <v>81</v>
      </c>
      <c r="C157" s="45" t="s">
        <v>16</v>
      </c>
      <c r="D157" s="45" t="s">
        <v>6</v>
      </c>
      <c r="E157" s="45" t="s">
        <v>12</v>
      </c>
      <c r="F157" s="45" t="s">
        <v>59</v>
      </c>
      <c r="G157" s="45" t="s">
        <v>28</v>
      </c>
      <c r="H157" s="50">
        <v>203401.57</v>
      </c>
      <c r="I157" s="53">
        <v>203401.57</v>
      </c>
      <c r="J157" s="47">
        <f t="shared" si="1"/>
        <v>100</v>
      </c>
    </row>
    <row r="158" spans="1:10" ht="16.5" x14ac:dyDescent="0.2">
      <c r="A158" s="19"/>
      <c r="B158" s="20" t="s">
        <v>5</v>
      </c>
      <c r="C158" s="21"/>
      <c r="D158" s="21"/>
      <c r="E158" s="21"/>
      <c r="F158" s="22"/>
      <c r="G158" s="15"/>
      <c r="H158" s="30">
        <f>H12+H18</f>
        <v>34354673.899999999</v>
      </c>
      <c r="I158" s="30">
        <f>I12+I18</f>
        <v>34300024.060000002</v>
      </c>
      <c r="J158" s="29">
        <f t="shared" ref="J158" si="7">I158/H158*100</f>
        <v>99.840924585227981</v>
      </c>
    </row>
    <row r="159" spans="1:10" x14ac:dyDescent="0.2">
      <c r="F159" s="6"/>
      <c r="G159" s="6"/>
      <c r="H159" s="6"/>
      <c r="I159" s="6"/>
    </row>
  </sheetData>
  <mergeCells count="7">
    <mergeCell ref="A8:J8"/>
    <mergeCell ref="B9:G9"/>
    <mergeCell ref="C10:F10"/>
    <mergeCell ref="I1:J1"/>
    <mergeCell ref="I2:J2"/>
    <mergeCell ref="H3:J3"/>
    <mergeCell ref="H4:J4"/>
  </mergeCells>
  <printOptions horizontalCentered="1"/>
  <pageMargins left="0.39370078740157483" right="0.39370078740157483" top="0.98425196850393704" bottom="0.39370078740157483" header="0.51181102362204722" footer="0.51181102362204722"/>
  <pageSetup paperSize="9" scale="75" fitToHeight="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год 2018</vt:lpstr>
      <vt:lpstr>'год 2018'!Заголовки_для_печати</vt:lpstr>
    </vt:vector>
  </TitlesOfParts>
  <Company>Финансовое управление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Личутина О. В.</dc:creator>
  <cp:lastModifiedBy>Олупкина Н.А.</cp:lastModifiedBy>
  <cp:lastPrinted>2021-05-04T12:21:23Z</cp:lastPrinted>
  <dcterms:created xsi:type="dcterms:W3CDTF">2010-03-22T07:46:53Z</dcterms:created>
  <dcterms:modified xsi:type="dcterms:W3CDTF">2023-04-07T06:13:39Z</dcterms:modified>
</cp:coreProperties>
</file>