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6" yWindow="12" windowWidth="28776" windowHeight="15588"/>
  </bookViews>
  <sheets>
    <sheet name="Лист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Лист1!$A$550:$J$670</definedName>
    <definedName name="_xlnm.Print_Titles" localSheetId="0">Лист1!$12:$13</definedName>
    <definedName name="_xlnm.Print_Area" localSheetId="0">Лист1!$A$1:$AC$670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353" i="1" l="1"/>
  <c r="Z354" i="1"/>
  <c r="AA354" i="1"/>
  <c r="AB354" i="1"/>
  <c r="X353" i="1"/>
  <c r="Y353" i="1"/>
  <c r="AB353" i="1" s="1"/>
  <c r="W353" i="1"/>
  <c r="Z353" i="1" s="1"/>
  <c r="AB671" i="1" l="1"/>
  <c r="AA671" i="1"/>
  <c r="Z671" i="1"/>
  <c r="Y671" i="1"/>
  <c r="X671" i="1"/>
  <c r="W671" i="1"/>
  <c r="Z625" i="1"/>
  <c r="AA625" i="1"/>
  <c r="AB625" i="1"/>
  <c r="X624" i="1"/>
  <c r="AA624" i="1" s="1"/>
  <c r="Y624" i="1"/>
  <c r="AB624" i="1" s="1"/>
  <c r="W624" i="1"/>
  <c r="Z585" i="1"/>
  <c r="AA585" i="1"/>
  <c r="AB585" i="1"/>
  <c r="X584" i="1"/>
  <c r="AA584" i="1" s="1"/>
  <c r="Y584" i="1"/>
  <c r="AB584" i="1" s="1"/>
  <c r="W584" i="1"/>
  <c r="Z584" i="1" s="1"/>
  <c r="Z563" i="1"/>
  <c r="AA563" i="1"/>
  <c r="AB563" i="1"/>
  <c r="X562" i="1"/>
  <c r="AA562" i="1" s="1"/>
  <c r="Y562" i="1"/>
  <c r="AB562" i="1" s="1"/>
  <c r="W562" i="1"/>
  <c r="Z624" i="1" l="1"/>
  <c r="Z562" i="1"/>
  <c r="X535" i="1"/>
  <c r="X534" i="1" s="1"/>
  <c r="AA534" i="1" s="1"/>
  <c r="Y535" i="1"/>
  <c r="AB535" i="1" s="1"/>
  <c r="W535" i="1"/>
  <c r="W534" i="1" s="1"/>
  <c r="Z534" i="1" s="1"/>
  <c r="X532" i="1"/>
  <c r="X531" i="1" s="1"/>
  <c r="AA531" i="1" s="1"/>
  <c r="Y532" i="1"/>
  <c r="AB532" i="1" s="1"/>
  <c r="W532" i="1"/>
  <c r="W531" i="1" s="1"/>
  <c r="Z531" i="1" s="1"/>
  <c r="X538" i="1"/>
  <c r="X537" i="1" s="1"/>
  <c r="AA537" i="1" s="1"/>
  <c r="Y538" i="1"/>
  <c r="Y537" i="1" s="1"/>
  <c r="AB537" i="1" s="1"/>
  <c r="W538" i="1"/>
  <c r="W537" i="1" s="1"/>
  <c r="Z537" i="1" s="1"/>
  <c r="X529" i="1"/>
  <c r="X528" i="1" s="1"/>
  <c r="AA528" i="1" s="1"/>
  <c r="Y529" i="1"/>
  <c r="Y528" i="1" s="1"/>
  <c r="AB528" i="1" s="1"/>
  <c r="W529" i="1"/>
  <c r="W528" i="1" s="1"/>
  <c r="Z528" i="1" s="1"/>
  <c r="X526" i="1"/>
  <c r="X525" i="1" s="1"/>
  <c r="AA525" i="1" s="1"/>
  <c r="Y526" i="1"/>
  <c r="Y525" i="1" s="1"/>
  <c r="AB525" i="1" s="1"/>
  <c r="W526" i="1"/>
  <c r="Z526" i="1" s="1"/>
  <c r="W525" i="1"/>
  <c r="X523" i="1"/>
  <c r="X522" i="1" s="1"/>
  <c r="AA522" i="1" s="1"/>
  <c r="Y523" i="1"/>
  <c r="Y522" i="1" s="1"/>
  <c r="AB522" i="1" s="1"/>
  <c r="W523" i="1"/>
  <c r="W522" i="1" s="1"/>
  <c r="Z522" i="1" s="1"/>
  <c r="X520" i="1"/>
  <c r="X519" i="1" s="1"/>
  <c r="AA519" i="1" s="1"/>
  <c r="Y520" i="1"/>
  <c r="Y519" i="1" s="1"/>
  <c r="AB519" i="1" s="1"/>
  <c r="W520" i="1"/>
  <c r="Z520" i="1" s="1"/>
  <c r="X517" i="1"/>
  <c r="X516" i="1" s="1"/>
  <c r="AA516" i="1" s="1"/>
  <c r="Y517" i="1"/>
  <c r="Y516" i="1" s="1"/>
  <c r="AB516" i="1" s="1"/>
  <c r="W517" i="1"/>
  <c r="W516" i="1" s="1"/>
  <c r="Z516" i="1" s="1"/>
  <c r="X514" i="1"/>
  <c r="X513" i="1" s="1"/>
  <c r="AA513" i="1" s="1"/>
  <c r="Y514" i="1"/>
  <c r="Y513" i="1" s="1"/>
  <c r="AB513" i="1" s="1"/>
  <c r="W514" i="1"/>
  <c r="W513" i="1" s="1"/>
  <c r="Z513" i="1" s="1"/>
  <c r="X511" i="1"/>
  <c r="X510" i="1" s="1"/>
  <c r="AA510" i="1" s="1"/>
  <c r="Y511" i="1"/>
  <c r="AB511" i="1" s="1"/>
  <c r="W511" i="1"/>
  <c r="W510" i="1" s="1"/>
  <c r="Z510" i="1" s="1"/>
  <c r="X508" i="1"/>
  <c r="X507" i="1" s="1"/>
  <c r="AA507" i="1" s="1"/>
  <c r="Y508" i="1"/>
  <c r="Y507" i="1" s="1"/>
  <c r="AB507" i="1" s="1"/>
  <c r="W508" i="1"/>
  <c r="Z508" i="1" s="1"/>
  <c r="X505" i="1"/>
  <c r="X504" i="1" s="1"/>
  <c r="AA504" i="1" s="1"/>
  <c r="Y505" i="1"/>
  <c r="AB505" i="1" s="1"/>
  <c r="W505" i="1"/>
  <c r="W504" i="1" s="1"/>
  <c r="Z504" i="1" s="1"/>
  <c r="X502" i="1"/>
  <c r="X501" i="1" s="1"/>
  <c r="AA501" i="1" s="1"/>
  <c r="Y502" i="1"/>
  <c r="AB502" i="1" s="1"/>
  <c r="W502" i="1"/>
  <c r="W501" i="1" s="1"/>
  <c r="Z501" i="1" s="1"/>
  <c r="X499" i="1"/>
  <c r="X498" i="1" s="1"/>
  <c r="AA498" i="1" s="1"/>
  <c r="Y499" i="1"/>
  <c r="AB499" i="1" s="1"/>
  <c r="W499" i="1"/>
  <c r="W498" i="1" s="1"/>
  <c r="Z498" i="1" s="1"/>
  <c r="X496" i="1"/>
  <c r="X495" i="1" s="1"/>
  <c r="AA495" i="1" s="1"/>
  <c r="Y496" i="1"/>
  <c r="AB496" i="1" s="1"/>
  <c r="W496" i="1"/>
  <c r="W495" i="1" s="1"/>
  <c r="Z495" i="1" s="1"/>
  <c r="X493" i="1"/>
  <c r="X492" i="1" s="1"/>
  <c r="Y493" i="1"/>
  <c r="Y492" i="1" s="1"/>
  <c r="W493" i="1"/>
  <c r="W492" i="1" s="1"/>
  <c r="X486" i="1"/>
  <c r="X485" i="1" s="1"/>
  <c r="AA485" i="1" s="1"/>
  <c r="Y486" i="1"/>
  <c r="AB486" i="1" s="1"/>
  <c r="W486" i="1"/>
  <c r="W485" i="1" s="1"/>
  <c r="Z485" i="1" s="1"/>
  <c r="X483" i="1"/>
  <c r="X482" i="1" s="1"/>
  <c r="AA482" i="1" s="1"/>
  <c r="Y483" i="1"/>
  <c r="Y482" i="1" s="1"/>
  <c r="AB482" i="1" s="1"/>
  <c r="W483" i="1"/>
  <c r="W482" i="1" s="1"/>
  <c r="Z482" i="1" s="1"/>
  <c r="X489" i="1"/>
  <c r="X488" i="1" s="1"/>
  <c r="AA488" i="1" s="1"/>
  <c r="Y489" i="1"/>
  <c r="Y488" i="1" s="1"/>
  <c r="AB488" i="1" s="1"/>
  <c r="W489" i="1"/>
  <c r="W488" i="1" s="1"/>
  <c r="Z488" i="1" s="1"/>
  <c r="X480" i="1"/>
  <c r="X479" i="1" s="1"/>
  <c r="AA479" i="1" s="1"/>
  <c r="Y480" i="1"/>
  <c r="Y479" i="1" s="1"/>
  <c r="AB479" i="1" s="1"/>
  <c r="W480" i="1"/>
  <c r="W479" i="1" s="1"/>
  <c r="Z479" i="1" s="1"/>
  <c r="X477" i="1"/>
  <c r="X476" i="1" s="1"/>
  <c r="AA476" i="1" s="1"/>
  <c r="Y477" i="1"/>
  <c r="Y476" i="1" s="1"/>
  <c r="AB476" i="1" s="1"/>
  <c r="W477" i="1"/>
  <c r="W476" i="1" s="1"/>
  <c r="Z476" i="1" s="1"/>
  <c r="X474" i="1"/>
  <c r="X473" i="1" s="1"/>
  <c r="AA473" i="1" s="1"/>
  <c r="Y474" i="1"/>
  <c r="Y473" i="1" s="1"/>
  <c r="AB473" i="1" s="1"/>
  <c r="W474" i="1"/>
  <c r="W473" i="1" s="1"/>
  <c r="Z473" i="1" s="1"/>
  <c r="X471" i="1"/>
  <c r="X470" i="1" s="1"/>
  <c r="AA470" i="1" s="1"/>
  <c r="Y471" i="1"/>
  <c r="Y470" i="1" s="1"/>
  <c r="AB470" i="1" s="1"/>
  <c r="W471" i="1"/>
  <c r="W470" i="1" s="1"/>
  <c r="Z470" i="1" s="1"/>
  <c r="X468" i="1"/>
  <c r="X467" i="1" s="1"/>
  <c r="AA467" i="1" s="1"/>
  <c r="Y468" i="1"/>
  <c r="AB468" i="1" s="1"/>
  <c r="W468" i="1"/>
  <c r="W467" i="1" s="1"/>
  <c r="Z467" i="1" s="1"/>
  <c r="X465" i="1"/>
  <c r="X464" i="1" s="1"/>
  <c r="AA464" i="1" s="1"/>
  <c r="Y465" i="1"/>
  <c r="AB465" i="1" s="1"/>
  <c r="W465" i="1"/>
  <c r="W464" i="1" s="1"/>
  <c r="Z464" i="1" s="1"/>
  <c r="X462" i="1"/>
  <c r="X461" i="1" s="1"/>
  <c r="AA461" i="1" s="1"/>
  <c r="Y462" i="1"/>
  <c r="AB462" i="1" s="1"/>
  <c r="W462" i="1"/>
  <c r="W461" i="1" s="1"/>
  <c r="Z461" i="1" s="1"/>
  <c r="X459" i="1"/>
  <c r="X458" i="1" s="1"/>
  <c r="AA458" i="1" s="1"/>
  <c r="Y459" i="1"/>
  <c r="AB459" i="1" s="1"/>
  <c r="W459" i="1"/>
  <c r="W458" i="1" s="1"/>
  <c r="Z458" i="1" s="1"/>
  <c r="X456" i="1"/>
  <c r="X455" i="1" s="1"/>
  <c r="AA455" i="1" s="1"/>
  <c r="Y456" i="1"/>
  <c r="AB456" i="1" s="1"/>
  <c r="W456" i="1"/>
  <c r="W455" i="1" s="1"/>
  <c r="Z455" i="1" s="1"/>
  <c r="X453" i="1"/>
  <c r="X452" i="1" s="1"/>
  <c r="AA452" i="1" s="1"/>
  <c r="Y453" i="1"/>
  <c r="AB453" i="1" s="1"/>
  <c r="W453" i="1"/>
  <c r="W452" i="1" s="1"/>
  <c r="Z452" i="1" s="1"/>
  <c r="X450" i="1"/>
  <c r="X449" i="1" s="1"/>
  <c r="AA449" i="1" s="1"/>
  <c r="Y450" i="1"/>
  <c r="Y449" i="1" s="1"/>
  <c r="AB449" i="1" s="1"/>
  <c r="W450" i="1"/>
  <c r="W449" i="1" s="1"/>
  <c r="Z449" i="1" s="1"/>
  <c r="X447" i="1"/>
  <c r="X446" i="1" s="1"/>
  <c r="AA446" i="1" s="1"/>
  <c r="Y447" i="1"/>
  <c r="Y446" i="1" s="1"/>
  <c r="AB446" i="1" s="1"/>
  <c r="W447" i="1"/>
  <c r="W446" i="1" s="1"/>
  <c r="Z446" i="1" s="1"/>
  <c r="X444" i="1"/>
  <c r="X443" i="1" s="1"/>
  <c r="Y444" i="1"/>
  <c r="AB444" i="1" s="1"/>
  <c r="W444" i="1"/>
  <c r="W443" i="1" s="1"/>
  <c r="Z445" i="1"/>
  <c r="AA445" i="1"/>
  <c r="AB445" i="1"/>
  <c r="Z448" i="1"/>
  <c r="AA448" i="1"/>
  <c r="AB448" i="1"/>
  <c r="Z451" i="1"/>
  <c r="AA451" i="1"/>
  <c r="AB451" i="1"/>
  <c r="AA453" i="1"/>
  <c r="Z454" i="1"/>
  <c r="AA454" i="1"/>
  <c r="AB454" i="1"/>
  <c r="Z457" i="1"/>
  <c r="AA457" i="1"/>
  <c r="AB457" i="1"/>
  <c r="Z459" i="1"/>
  <c r="Z460" i="1"/>
  <c r="AA460" i="1"/>
  <c r="AB460" i="1"/>
  <c r="Z463" i="1"/>
  <c r="AA463" i="1"/>
  <c r="AB463" i="1"/>
  <c r="Z466" i="1"/>
  <c r="AA466" i="1"/>
  <c r="AB466" i="1"/>
  <c r="Z469" i="1"/>
  <c r="AA469" i="1"/>
  <c r="AB469" i="1"/>
  <c r="Z472" i="1"/>
  <c r="AA472" i="1"/>
  <c r="AB472" i="1"/>
  <c r="Z475" i="1"/>
  <c r="AA475" i="1"/>
  <c r="AB475" i="1"/>
  <c r="Z478" i="1"/>
  <c r="AA478" i="1"/>
  <c r="AB478" i="1"/>
  <c r="Z481" i="1"/>
  <c r="AA481" i="1"/>
  <c r="AB481" i="1"/>
  <c r="Z490" i="1"/>
  <c r="AA490" i="1"/>
  <c r="AB490" i="1"/>
  <c r="Z484" i="1"/>
  <c r="AA484" i="1"/>
  <c r="AB484" i="1"/>
  <c r="Z487" i="1"/>
  <c r="AA487" i="1"/>
  <c r="AB487" i="1"/>
  <c r="Z493" i="1"/>
  <c r="Z494" i="1"/>
  <c r="AA494" i="1"/>
  <c r="AB494" i="1"/>
  <c r="Z497" i="1"/>
  <c r="AA497" i="1"/>
  <c r="AB497" i="1"/>
  <c r="AA499" i="1"/>
  <c r="Z500" i="1"/>
  <c r="AA500" i="1"/>
  <c r="AB500" i="1"/>
  <c r="AA502" i="1"/>
  <c r="Z503" i="1"/>
  <c r="AA503" i="1"/>
  <c r="AB503" i="1"/>
  <c r="AA505" i="1"/>
  <c r="Z506" i="1"/>
  <c r="AA506" i="1"/>
  <c r="AB506" i="1"/>
  <c r="AA508" i="1"/>
  <c r="Z509" i="1"/>
  <c r="AA509" i="1"/>
  <c r="AB509" i="1"/>
  <c r="Z512" i="1"/>
  <c r="AA512" i="1"/>
  <c r="AB512" i="1"/>
  <c r="AA514" i="1"/>
  <c r="Z515" i="1"/>
  <c r="AA515" i="1"/>
  <c r="AB515" i="1"/>
  <c r="Z517" i="1"/>
  <c r="Z518" i="1"/>
  <c r="AA518" i="1"/>
  <c r="AB518" i="1"/>
  <c r="Z521" i="1"/>
  <c r="AA521" i="1"/>
  <c r="AB521" i="1"/>
  <c r="Z523" i="1"/>
  <c r="Z524" i="1"/>
  <c r="AA524" i="1"/>
  <c r="AB524" i="1"/>
  <c r="Z525" i="1"/>
  <c r="Z527" i="1"/>
  <c r="AA527" i="1"/>
  <c r="AB527" i="1"/>
  <c r="Z529" i="1"/>
  <c r="Z530" i="1"/>
  <c r="AA530" i="1"/>
  <c r="AB530" i="1"/>
  <c r="Z539" i="1"/>
  <c r="AA539" i="1"/>
  <c r="AB539" i="1"/>
  <c r="Z533" i="1"/>
  <c r="AA533" i="1"/>
  <c r="AB533" i="1"/>
  <c r="Z536" i="1"/>
  <c r="AA536" i="1"/>
  <c r="AB536" i="1"/>
  <c r="AB437" i="1"/>
  <c r="AA437" i="1"/>
  <c r="Z437" i="1"/>
  <c r="X436" i="1"/>
  <c r="AA436" i="1" s="1"/>
  <c r="Y436" i="1"/>
  <c r="Y435" i="1" s="1"/>
  <c r="Y434" i="1" s="1"/>
  <c r="AB434" i="1" s="1"/>
  <c r="W436" i="1"/>
  <c r="Z436" i="1" s="1"/>
  <c r="X431" i="1"/>
  <c r="X430" i="1" s="1"/>
  <c r="AA430" i="1" s="1"/>
  <c r="Y431" i="1"/>
  <c r="AB431" i="1" s="1"/>
  <c r="W431" i="1"/>
  <c r="W430" i="1" s="1"/>
  <c r="Z430" i="1" s="1"/>
  <c r="X428" i="1"/>
  <c r="X427" i="1" s="1"/>
  <c r="AA427" i="1" s="1"/>
  <c r="Y428" i="1"/>
  <c r="Y427" i="1" s="1"/>
  <c r="AB427" i="1" s="1"/>
  <c r="W428" i="1"/>
  <c r="W427" i="1" s="1"/>
  <c r="Z427" i="1" s="1"/>
  <c r="Z429" i="1"/>
  <c r="AA429" i="1"/>
  <c r="AB429" i="1"/>
  <c r="Z432" i="1"/>
  <c r="AA432" i="1"/>
  <c r="AB432" i="1"/>
  <c r="X417" i="1"/>
  <c r="X416" i="1" s="1"/>
  <c r="AA416" i="1" s="1"/>
  <c r="Y417" i="1"/>
  <c r="Y416" i="1" s="1"/>
  <c r="AB416" i="1" s="1"/>
  <c r="W417" i="1"/>
  <c r="W416" i="1" s="1"/>
  <c r="Z416" i="1" s="1"/>
  <c r="Z418" i="1"/>
  <c r="AA418" i="1"/>
  <c r="AB418" i="1"/>
  <c r="AB307" i="1"/>
  <c r="AA307" i="1"/>
  <c r="Z307" i="1"/>
  <c r="Y306" i="1"/>
  <c r="AB306" i="1" s="1"/>
  <c r="X306" i="1"/>
  <c r="AA306" i="1" s="1"/>
  <c r="W306" i="1"/>
  <c r="Z306" i="1" s="1"/>
  <c r="X302" i="1"/>
  <c r="X301" i="1" s="1"/>
  <c r="Y302" i="1"/>
  <c r="AB302" i="1" s="1"/>
  <c r="W302" i="1"/>
  <c r="W301" i="1" s="1"/>
  <c r="AB303" i="1"/>
  <c r="AA303" i="1"/>
  <c r="Z303" i="1"/>
  <c r="AB222" i="1"/>
  <c r="AA222" i="1"/>
  <c r="Z222" i="1"/>
  <c r="Y221" i="1"/>
  <c r="Y220" i="1" s="1"/>
  <c r="AB220" i="1" s="1"/>
  <c r="X221" i="1"/>
  <c r="AA221" i="1" s="1"/>
  <c r="W221" i="1"/>
  <c r="Z221" i="1" s="1"/>
  <c r="Z158" i="1"/>
  <c r="AA158" i="1"/>
  <c r="AB158" i="1"/>
  <c r="X157" i="1"/>
  <c r="X156" i="1" s="1"/>
  <c r="AA156" i="1" s="1"/>
  <c r="Y157" i="1"/>
  <c r="Y156" i="1" s="1"/>
  <c r="AB156" i="1" s="1"/>
  <c r="W157" i="1"/>
  <c r="W156" i="1" s="1"/>
  <c r="Z156" i="1" s="1"/>
  <c r="Z66" i="1"/>
  <c r="X65" i="1"/>
  <c r="X64" i="1" s="1"/>
  <c r="AA64" i="1" s="1"/>
  <c r="Y65" i="1"/>
  <c r="Y64" i="1" s="1"/>
  <c r="AB64" i="1" s="1"/>
  <c r="W65" i="1"/>
  <c r="W64" i="1" s="1"/>
  <c r="AB66" i="1"/>
  <c r="AA66" i="1"/>
  <c r="W54" i="1"/>
  <c r="Z35" i="1"/>
  <c r="AA35" i="1"/>
  <c r="AB35" i="1"/>
  <c r="X34" i="1"/>
  <c r="X33" i="1" s="1"/>
  <c r="AA33" i="1" s="1"/>
  <c r="Y34" i="1"/>
  <c r="Y33" i="1" s="1"/>
  <c r="AB33" i="1" s="1"/>
  <c r="W34" i="1"/>
  <c r="W33" i="1" s="1"/>
  <c r="Z33" i="1" s="1"/>
  <c r="Z486" i="1" l="1"/>
  <c r="Z502" i="1"/>
  <c r="AA496" i="1"/>
  <c r="W519" i="1"/>
  <c r="Z519" i="1" s="1"/>
  <c r="AB526" i="1"/>
  <c r="AA480" i="1"/>
  <c r="Y461" i="1"/>
  <c r="AB461" i="1" s="1"/>
  <c r="AB520" i="1"/>
  <c r="Z505" i="1"/>
  <c r="AA462" i="1"/>
  <c r="AA456" i="1"/>
  <c r="W507" i="1"/>
  <c r="Z507" i="1" s="1"/>
  <c r="AA468" i="1"/>
  <c r="Z456" i="1"/>
  <c r="AA529" i="1"/>
  <c r="Z474" i="1"/>
  <c r="AA535" i="1"/>
  <c r="AA532" i="1"/>
  <c r="Z538" i="1"/>
  <c r="AA517" i="1"/>
  <c r="Z477" i="1"/>
  <c r="AA474" i="1"/>
  <c r="AA465" i="1"/>
  <c r="AA459" i="1"/>
  <c r="Z511" i="1"/>
  <c r="AA486" i="1"/>
  <c r="Z532" i="1"/>
  <c r="AA526" i="1"/>
  <c r="AA520" i="1"/>
  <c r="AB483" i="1"/>
  <c r="AA444" i="1"/>
  <c r="AA538" i="1"/>
  <c r="AA483" i="1"/>
  <c r="AA489" i="1"/>
  <c r="AA477" i="1"/>
  <c r="Z453" i="1"/>
  <c r="Z450" i="1"/>
  <c r="Z535" i="1"/>
  <c r="Z514" i="1"/>
  <c r="Z499" i="1"/>
  <c r="Z496" i="1"/>
  <c r="Z483" i="1"/>
  <c r="Z489" i="1"/>
  <c r="Z480" i="1"/>
  <c r="Z471" i="1"/>
  <c r="Z468" i="1"/>
  <c r="Z465" i="1"/>
  <c r="Z462" i="1"/>
  <c r="Z447" i="1"/>
  <c r="Z444" i="1"/>
  <c r="Y534" i="1"/>
  <c r="AB534" i="1" s="1"/>
  <c r="Y531" i="1"/>
  <c r="AB531" i="1" s="1"/>
  <c r="AB538" i="1"/>
  <c r="AB529" i="1"/>
  <c r="AB523" i="1"/>
  <c r="AA523" i="1"/>
  <c r="AB517" i="1"/>
  <c r="AB514" i="1"/>
  <c r="AA511" i="1"/>
  <c r="Y510" i="1"/>
  <c r="AB510" i="1" s="1"/>
  <c r="AB508" i="1"/>
  <c r="Y504" i="1"/>
  <c r="AB504" i="1" s="1"/>
  <c r="Y501" i="1"/>
  <c r="AB501" i="1" s="1"/>
  <c r="Y498" i="1"/>
  <c r="AB498" i="1" s="1"/>
  <c r="Y495" i="1"/>
  <c r="AB495" i="1" s="1"/>
  <c r="AB492" i="1"/>
  <c r="AA492" i="1"/>
  <c r="X491" i="1"/>
  <c r="AA491" i="1" s="1"/>
  <c r="AB493" i="1"/>
  <c r="AA493" i="1"/>
  <c r="Z492" i="1"/>
  <c r="Y485" i="1"/>
  <c r="AB485" i="1" s="1"/>
  <c r="AB489" i="1"/>
  <c r="AB480" i="1"/>
  <c r="AB477" i="1"/>
  <c r="AB474" i="1"/>
  <c r="AB471" i="1"/>
  <c r="AA471" i="1"/>
  <c r="Y467" i="1"/>
  <c r="AB467" i="1" s="1"/>
  <c r="Y464" i="1"/>
  <c r="AB464" i="1" s="1"/>
  <c r="Y458" i="1"/>
  <c r="AB458" i="1" s="1"/>
  <c r="Y455" i="1"/>
  <c r="AB455" i="1" s="1"/>
  <c r="Y452" i="1"/>
  <c r="AB452" i="1" s="1"/>
  <c r="AB450" i="1"/>
  <c r="AA450" i="1"/>
  <c r="AB447" i="1"/>
  <c r="AA447" i="1"/>
  <c r="AA443" i="1"/>
  <c r="Y443" i="1"/>
  <c r="Z443" i="1"/>
  <c r="Z417" i="1"/>
  <c r="AB436" i="1"/>
  <c r="Z431" i="1"/>
  <c r="X435" i="1"/>
  <c r="AB435" i="1"/>
  <c r="Z428" i="1"/>
  <c r="W435" i="1"/>
  <c r="AA431" i="1"/>
  <c r="Y430" i="1"/>
  <c r="AB428" i="1"/>
  <c r="AA428" i="1"/>
  <c r="AA157" i="1"/>
  <c r="Z65" i="1"/>
  <c r="AB221" i="1"/>
  <c r="AA302" i="1"/>
  <c r="Y301" i="1"/>
  <c r="Y300" i="1" s="1"/>
  <c r="AB300" i="1" s="1"/>
  <c r="AB157" i="1"/>
  <c r="Y305" i="1"/>
  <c r="AB305" i="1" s="1"/>
  <c r="AB417" i="1"/>
  <c r="AA417" i="1"/>
  <c r="W305" i="1"/>
  <c r="Z305" i="1" s="1"/>
  <c r="X305" i="1"/>
  <c r="AA305" i="1" s="1"/>
  <c r="Z302" i="1"/>
  <c r="X300" i="1"/>
  <c r="AA300" i="1" s="1"/>
  <c r="AA301" i="1"/>
  <c r="W300" i="1"/>
  <c r="Z301" i="1"/>
  <c r="W220" i="1"/>
  <c r="Z220" i="1" s="1"/>
  <c r="X220" i="1"/>
  <c r="AA220" i="1" s="1"/>
  <c r="Z157" i="1"/>
  <c r="AB34" i="1"/>
  <c r="AA34" i="1"/>
  <c r="AB65" i="1"/>
  <c r="AA65" i="1"/>
  <c r="Z64" i="1"/>
  <c r="Z34" i="1"/>
  <c r="Y667" i="1"/>
  <c r="X667" i="1"/>
  <c r="W667" i="1"/>
  <c r="Y665" i="1"/>
  <c r="X665" i="1"/>
  <c r="W665" i="1"/>
  <c r="Y662" i="1"/>
  <c r="X662" i="1"/>
  <c r="W662" i="1"/>
  <c r="Y660" i="1"/>
  <c r="X660" i="1"/>
  <c r="W660" i="1"/>
  <c r="Y657" i="1"/>
  <c r="Y656" i="1" s="1"/>
  <c r="X657" i="1"/>
  <c r="X656" i="1" s="1"/>
  <c r="W657" i="1"/>
  <c r="Y654" i="1"/>
  <c r="Y653" i="1" s="1"/>
  <c r="X654" i="1"/>
  <c r="X653" i="1" s="1"/>
  <c r="W654" i="1"/>
  <c r="W653" i="1" s="1"/>
  <c r="Y651" i="1"/>
  <c r="X651" i="1"/>
  <c r="X650" i="1" s="1"/>
  <c r="W651" i="1"/>
  <c r="W650" i="1" s="1"/>
  <c r="Y648" i="1"/>
  <c r="X648" i="1"/>
  <c r="W648" i="1"/>
  <c r="Y646" i="1"/>
  <c r="X646" i="1"/>
  <c r="W646" i="1"/>
  <c r="Y643" i="1"/>
  <c r="X643" i="1"/>
  <c r="W643" i="1"/>
  <c r="W642" i="1" s="1"/>
  <c r="Y640" i="1"/>
  <c r="Y639" i="1" s="1"/>
  <c r="X640" i="1"/>
  <c r="W640" i="1"/>
  <c r="Y637" i="1"/>
  <c r="X637" i="1"/>
  <c r="W637" i="1"/>
  <c r="Y635" i="1"/>
  <c r="X635" i="1"/>
  <c r="W635" i="1"/>
  <c r="Y632" i="1"/>
  <c r="Y631" i="1" s="1"/>
  <c r="X632" i="1"/>
  <c r="X631" i="1" s="1"/>
  <c r="W632" i="1"/>
  <c r="W631" i="1" s="1"/>
  <c r="Y629" i="1"/>
  <c r="X629" i="1"/>
  <c r="X628" i="1" s="1"/>
  <c r="W629" i="1"/>
  <c r="W628" i="1" s="1"/>
  <c r="Y626" i="1"/>
  <c r="Y623" i="1" s="1"/>
  <c r="X626" i="1"/>
  <c r="X623" i="1" s="1"/>
  <c r="W626" i="1"/>
  <c r="W623" i="1" s="1"/>
  <c r="Y618" i="1"/>
  <c r="X618" i="1"/>
  <c r="W618" i="1"/>
  <c r="Y616" i="1"/>
  <c r="X616" i="1"/>
  <c r="W616" i="1"/>
  <c r="Y614" i="1"/>
  <c r="X614" i="1"/>
  <c r="W614" i="1"/>
  <c r="Y611" i="1"/>
  <c r="X611" i="1"/>
  <c r="X610" i="1" s="1"/>
  <c r="W611" i="1"/>
  <c r="W610" i="1" s="1"/>
  <c r="Y608" i="1"/>
  <c r="Y607" i="1" s="1"/>
  <c r="X608" i="1"/>
  <c r="W608" i="1"/>
  <c r="Y605" i="1"/>
  <c r="Y604" i="1" s="1"/>
  <c r="X605" i="1"/>
  <c r="W605" i="1"/>
  <c r="Y602" i="1"/>
  <c r="Y601" i="1" s="1"/>
  <c r="X602" i="1"/>
  <c r="W602" i="1"/>
  <c r="W601" i="1" s="1"/>
  <c r="Y592" i="1"/>
  <c r="X592" i="1"/>
  <c r="X591" i="1" s="1"/>
  <c r="W592" i="1"/>
  <c r="W591" i="1" s="1"/>
  <c r="Y589" i="1"/>
  <c r="X589" i="1"/>
  <c r="W589" i="1"/>
  <c r="W588" i="1" s="1"/>
  <c r="Y586" i="1"/>
  <c r="X586" i="1"/>
  <c r="W586" i="1"/>
  <c r="Y582" i="1"/>
  <c r="X582" i="1"/>
  <c r="W582" i="1"/>
  <c r="Y580" i="1"/>
  <c r="X580" i="1"/>
  <c r="W580" i="1"/>
  <c r="W577" i="1"/>
  <c r="Y577" i="1"/>
  <c r="X577" i="1"/>
  <c r="X576" i="1" s="1"/>
  <c r="Y599" i="1"/>
  <c r="X599" i="1"/>
  <c r="W599" i="1"/>
  <c r="Y597" i="1"/>
  <c r="X597" i="1"/>
  <c r="W597" i="1"/>
  <c r="Y595" i="1"/>
  <c r="X595" i="1"/>
  <c r="W595" i="1"/>
  <c r="Y574" i="1"/>
  <c r="X574" i="1"/>
  <c r="W574" i="1"/>
  <c r="Y572" i="1"/>
  <c r="X572" i="1"/>
  <c r="W572" i="1"/>
  <c r="Y569" i="1"/>
  <c r="X569" i="1"/>
  <c r="W569" i="1"/>
  <c r="Y567" i="1"/>
  <c r="X567" i="1"/>
  <c r="W567" i="1"/>
  <c r="Y564" i="1"/>
  <c r="X564" i="1"/>
  <c r="W564" i="1"/>
  <c r="Y560" i="1"/>
  <c r="X560" i="1"/>
  <c r="W560" i="1"/>
  <c r="Y558" i="1"/>
  <c r="X558" i="1"/>
  <c r="W558" i="1"/>
  <c r="Y555" i="1"/>
  <c r="Y554" i="1" s="1"/>
  <c r="X555" i="1"/>
  <c r="X554" i="1" s="1"/>
  <c r="W555" i="1"/>
  <c r="W554" i="1" s="1"/>
  <c r="Y552" i="1"/>
  <c r="Y551" i="1" s="1"/>
  <c r="X552" i="1"/>
  <c r="X551" i="1" s="1"/>
  <c r="W552" i="1"/>
  <c r="W551" i="1" s="1"/>
  <c r="Y546" i="1"/>
  <c r="Y545" i="1" s="1"/>
  <c r="X546" i="1"/>
  <c r="W546" i="1"/>
  <c r="W545" i="1" s="1"/>
  <c r="Y543" i="1"/>
  <c r="Y542" i="1" s="1"/>
  <c r="X543" i="1"/>
  <c r="X542" i="1" s="1"/>
  <c r="W543" i="1"/>
  <c r="W542" i="1" s="1"/>
  <c r="Y441" i="1"/>
  <c r="X441" i="1"/>
  <c r="X440" i="1" s="1"/>
  <c r="W441" i="1"/>
  <c r="W440" i="1" s="1"/>
  <c r="Y425" i="1"/>
  <c r="Y424" i="1" s="1"/>
  <c r="X425" i="1"/>
  <c r="W425" i="1"/>
  <c r="Y422" i="1"/>
  <c r="X422" i="1"/>
  <c r="X421" i="1" s="1"/>
  <c r="W422" i="1"/>
  <c r="Y414" i="1"/>
  <c r="Y413" i="1" s="1"/>
  <c r="X414" i="1"/>
  <c r="X413" i="1" s="1"/>
  <c r="W414" i="1"/>
  <c r="W413" i="1" s="1"/>
  <c r="Y411" i="1"/>
  <c r="X411" i="1"/>
  <c r="X410" i="1" s="1"/>
  <c r="W411" i="1"/>
  <c r="W410" i="1" s="1"/>
  <c r="Y408" i="1"/>
  <c r="X408" i="1"/>
  <c r="W408" i="1"/>
  <c r="Y403" i="1"/>
  <c r="X403" i="1"/>
  <c r="X402" i="1" s="1"/>
  <c r="X401" i="1" s="1"/>
  <c r="W403" i="1"/>
  <c r="W402" i="1" s="1"/>
  <c r="Y398" i="1"/>
  <c r="Y397" i="1" s="1"/>
  <c r="X398" i="1"/>
  <c r="X397" i="1" s="1"/>
  <c r="W398" i="1"/>
  <c r="W397" i="1" s="1"/>
  <c r="Y395" i="1"/>
  <c r="X395" i="1"/>
  <c r="X394" i="1" s="1"/>
  <c r="W395" i="1"/>
  <c r="W394" i="1" s="1"/>
  <c r="Y392" i="1"/>
  <c r="Y391" i="1" s="1"/>
  <c r="X392" i="1"/>
  <c r="W392" i="1"/>
  <c r="W391" i="1" s="1"/>
  <c r="Y389" i="1"/>
  <c r="Y388" i="1" s="1"/>
  <c r="X389" i="1"/>
  <c r="W389" i="1"/>
  <c r="Y384" i="1"/>
  <c r="X384" i="1"/>
  <c r="W384" i="1"/>
  <c r="W383" i="1" s="1"/>
  <c r="Y379" i="1"/>
  <c r="X379" i="1"/>
  <c r="W379" i="1"/>
  <c r="Y377" i="1"/>
  <c r="X377" i="1"/>
  <c r="W377" i="1"/>
  <c r="Y372" i="1"/>
  <c r="Y371" i="1" s="1"/>
  <c r="X372" i="1"/>
  <c r="X371" i="1" s="1"/>
  <c r="X370" i="1" s="1"/>
  <c r="W372" i="1"/>
  <c r="Y367" i="1"/>
  <c r="Y366" i="1" s="1"/>
  <c r="X367" i="1"/>
  <c r="W367" i="1"/>
  <c r="W366" i="1" s="1"/>
  <c r="W365" i="1" s="1"/>
  <c r="Y362" i="1"/>
  <c r="X362" i="1"/>
  <c r="X361" i="1" s="1"/>
  <c r="X360" i="1" s="1"/>
  <c r="W362" i="1"/>
  <c r="W361" i="1" s="1"/>
  <c r="Y357" i="1"/>
  <c r="Y356" i="1" s="1"/>
  <c r="X357" i="1"/>
  <c r="X356" i="1" s="1"/>
  <c r="W357" i="1"/>
  <c r="W356" i="1" s="1"/>
  <c r="Y351" i="1"/>
  <c r="X351" i="1"/>
  <c r="W351" i="1"/>
  <c r="Y349" i="1"/>
  <c r="X349" i="1"/>
  <c r="W349" i="1"/>
  <c r="W348" i="1" s="1"/>
  <c r="Y343" i="1"/>
  <c r="Y342" i="1" s="1"/>
  <c r="X343" i="1"/>
  <c r="W343" i="1"/>
  <c r="Y338" i="1"/>
  <c r="Y337" i="1" s="1"/>
  <c r="X338" i="1"/>
  <c r="W338" i="1"/>
  <c r="W337" i="1" s="1"/>
  <c r="Y335" i="1"/>
  <c r="Y334" i="1" s="1"/>
  <c r="X335" i="1"/>
  <c r="X334" i="1" s="1"/>
  <c r="W335" i="1"/>
  <c r="Y332" i="1"/>
  <c r="Y331" i="1" s="1"/>
  <c r="X332" i="1"/>
  <c r="X331" i="1" s="1"/>
  <c r="W332" i="1"/>
  <c r="Y329" i="1"/>
  <c r="X329" i="1"/>
  <c r="X328" i="1" s="1"/>
  <c r="W329" i="1"/>
  <c r="W328" i="1" s="1"/>
  <c r="Y326" i="1"/>
  <c r="Y325" i="1" s="1"/>
  <c r="X326" i="1"/>
  <c r="W326" i="1"/>
  <c r="W325" i="1" s="1"/>
  <c r="Y323" i="1"/>
  <c r="Y322" i="1" s="1"/>
  <c r="X323" i="1"/>
  <c r="X322" i="1" s="1"/>
  <c r="W323" i="1"/>
  <c r="Y320" i="1"/>
  <c r="X320" i="1"/>
  <c r="W320" i="1"/>
  <c r="Y318" i="1"/>
  <c r="X318" i="1"/>
  <c r="W318" i="1"/>
  <c r="Y313" i="1"/>
  <c r="Y312" i="1" s="1"/>
  <c r="Y311" i="1" s="1"/>
  <c r="X313" i="1"/>
  <c r="X312" i="1" s="1"/>
  <c r="W313" i="1"/>
  <c r="W312" i="1" s="1"/>
  <c r="W311" i="1" s="1"/>
  <c r="Y309" i="1"/>
  <c r="X309" i="1"/>
  <c r="X308" i="1" s="1"/>
  <c r="W309" i="1"/>
  <c r="Y296" i="1"/>
  <c r="Y295" i="1" s="1"/>
  <c r="X296" i="1"/>
  <c r="X295" i="1" s="1"/>
  <c r="W296" i="1"/>
  <c r="W295" i="1" s="1"/>
  <c r="Y293" i="1"/>
  <c r="X293" i="1"/>
  <c r="W293" i="1"/>
  <c r="Y291" i="1"/>
  <c r="X291" i="1"/>
  <c r="W291" i="1"/>
  <c r="Y288" i="1"/>
  <c r="X288" i="1"/>
  <c r="W288" i="1"/>
  <c r="Y286" i="1"/>
  <c r="X286" i="1"/>
  <c r="W286" i="1"/>
  <c r="Y281" i="1"/>
  <c r="X281" i="1"/>
  <c r="X280" i="1" s="1"/>
  <c r="W281" i="1"/>
  <c r="W280" i="1" s="1"/>
  <c r="Y278" i="1"/>
  <c r="Y277" i="1" s="1"/>
  <c r="X278" i="1"/>
  <c r="X277" i="1" s="1"/>
  <c r="W278" i="1"/>
  <c r="W277" i="1" s="1"/>
  <c r="Y275" i="1"/>
  <c r="Y274" i="1" s="1"/>
  <c r="X275" i="1"/>
  <c r="X274" i="1" s="1"/>
  <c r="W275" i="1"/>
  <c r="Y272" i="1"/>
  <c r="Y271" i="1" s="1"/>
  <c r="X272" i="1"/>
  <c r="X271" i="1" s="1"/>
  <c r="W272" i="1"/>
  <c r="Y269" i="1"/>
  <c r="Y266" i="1" s="1"/>
  <c r="X269" i="1"/>
  <c r="W269" i="1"/>
  <c r="X267" i="1"/>
  <c r="W267" i="1"/>
  <c r="Y264" i="1"/>
  <c r="X264" i="1"/>
  <c r="W264" i="1"/>
  <c r="W263" i="1" s="1"/>
  <c r="Y259" i="1"/>
  <c r="X259" i="1"/>
  <c r="W259" i="1"/>
  <c r="Y257" i="1"/>
  <c r="X257" i="1"/>
  <c r="W257" i="1"/>
  <c r="Y255" i="1"/>
  <c r="X255" i="1"/>
  <c r="W255" i="1"/>
  <c r="Y252" i="1"/>
  <c r="X252" i="1"/>
  <c r="W252" i="1"/>
  <c r="Y250" i="1"/>
  <c r="X250" i="1"/>
  <c r="W250" i="1"/>
  <c r="Y248" i="1"/>
  <c r="X248" i="1"/>
  <c r="W248" i="1"/>
  <c r="Y243" i="1"/>
  <c r="X243" i="1"/>
  <c r="X242" i="1" s="1"/>
  <c r="X241" i="1" s="1"/>
  <c r="W243" i="1"/>
  <c r="W242" i="1" s="1"/>
  <c r="Y238" i="1"/>
  <c r="Y237" i="1" s="1"/>
  <c r="X238" i="1"/>
  <c r="X237" i="1" s="1"/>
  <c r="W238" i="1"/>
  <c r="W237" i="1" s="1"/>
  <c r="Y235" i="1"/>
  <c r="X235" i="1"/>
  <c r="X234" i="1" s="1"/>
  <c r="W235" i="1"/>
  <c r="W234" i="1" s="1"/>
  <c r="Y230" i="1"/>
  <c r="Y229" i="1" s="1"/>
  <c r="X230" i="1"/>
  <c r="X229" i="1" s="1"/>
  <c r="W230" i="1"/>
  <c r="W229" i="1" s="1"/>
  <c r="Y227" i="1"/>
  <c r="X227" i="1"/>
  <c r="X226" i="1" s="1"/>
  <c r="W227" i="1"/>
  <c r="W226" i="1" s="1"/>
  <c r="Y224" i="1"/>
  <c r="Y223" i="1" s="1"/>
  <c r="X224" i="1"/>
  <c r="X223" i="1" s="1"/>
  <c r="W224" i="1"/>
  <c r="W223" i="1" s="1"/>
  <c r="Y218" i="1"/>
  <c r="Y217" i="1" s="1"/>
  <c r="X218" i="1"/>
  <c r="W218" i="1"/>
  <c r="Y213" i="1"/>
  <c r="X213" i="1"/>
  <c r="W213" i="1"/>
  <c r="W212" i="1" s="1"/>
  <c r="Y210" i="1"/>
  <c r="Y209" i="1" s="1"/>
  <c r="X210" i="1"/>
  <c r="X209" i="1" s="1"/>
  <c r="W210" i="1"/>
  <c r="W209" i="1" s="1"/>
  <c r="Y207" i="1"/>
  <c r="Y206" i="1" s="1"/>
  <c r="X207" i="1"/>
  <c r="X206" i="1" s="1"/>
  <c r="W207" i="1"/>
  <c r="Y203" i="1"/>
  <c r="Y202" i="1" s="1"/>
  <c r="X203" i="1"/>
  <c r="W203" i="1"/>
  <c r="W202" i="1" s="1"/>
  <c r="Y200" i="1"/>
  <c r="Y199" i="1" s="1"/>
  <c r="X200" i="1"/>
  <c r="W200" i="1"/>
  <c r="W199" i="1" s="1"/>
  <c r="Y197" i="1"/>
  <c r="X197" i="1"/>
  <c r="X196" i="1" s="1"/>
  <c r="W197" i="1"/>
  <c r="W196" i="1" s="1"/>
  <c r="Y194" i="1"/>
  <c r="Y193" i="1" s="1"/>
  <c r="X194" i="1"/>
  <c r="X193" i="1" s="1"/>
  <c r="W194" i="1"/>
  <c r="W193" i="1" s="1"/>
  <c r="Y190" i="1"/>
  <c r="Y189" i="1" s="1"/>
  <c r="X190" i="1"/>
  <c r="X189" i="1" s="1"/>
  <c r="W190" i="1"/>
  <c r="Y187" i="1"/>
  <c r="Y186" i="1" s="1"/>
  <c r="X187" i="1"/>
  <c r="W187" i="1"/>
  <c r="W186" i="1" s="1"/>
  <c r="Y184" i="1"/>
  <c r="X184" i="1"/>
  <c r="X183" i="1" s="1"/>
  <c r="W184" i="1"/>
  <c r="W183" i="1" s="1"/>
  <c r="Y181" i="1"/>
  <c r="Y180" i="1" s="1"/>
  <c r="X181" i="1"/>
  <c r="X180" i="1" s="1"/>
  <c r="W181" i="1"/>
  <c r="W180" i="1" s="1"/>
  <c r="Y178" i="1"/>
  <c r="X178" i="1"/>
  <c r="X177" i="1" s="1"/>
  <c r="W178" i="1"/>
  <c r="W177" i="1" s="1"/>
  <c r="Y174" i="1"/>
  <c r="Y173" i="1" s="1"/>
  <c r="X174" i="1"/>
  <c r="W174" i="1"/>
  <c r="W173" i="1" s="1"/>
  <c r="Y171" i="1"/>
  <c r="Y170" i="1" s="1"/>
  <c r="X171" i="1"/>
  <c r="X170" i="1" s="1"/>
  <c r="W171" i="1"/>
  <c r="Y165" i="1"/>
  <c r="X165" i="1"/>
  <c r="X164" i="1" s="1"/>
  <c r="W165" i="1"/>
  <c r="W164" i="1" s="1"/>
  <c r="Y162" i="1"/>
  <c r="X162" i="1"/>
  <c r="W162" i="1"/>
  <c r="Y160" i="1"/>
  <c r="X160" i="1"/>
  <c r="W160" i="1"/>
  <c r="Y154" i="1"/>
  <c r="Y153" i="1" s="1"/>
  <c r="X154" i="1"/>
  <c r="W154" i="1"/>
  <c r="W153" i="1" s="1"/>
  <c r="Y148" i="1"/>
  <c r="X148" i="1"/>
  <c r="W148" i="1"/>
  <c r="Y146" i="1"/>
  <c r="X146" i="1"/>
  <c r="W146" i="1"/>
  <c r="Y143" i="1"/>
  <c r="Y142" i="1" s="1"/>
  <c r="X143" i="1"/>
  <c r="X142" i="1" s="1"/>
  <c r="W143" i="1"/>
  <c r="W142" i="1" s="1"/>
  <c r="Y140" i="1"/>
  <c r="X140" i="1"/>
  <c r="W140" i="1"/>
  <c r="Y138" i="1"/>
  <c r="X138" i="1"/>
  <c r="W138" i="1"/>
  <c r="Y134" i="1"/>
  <c r="X134" i="1"/>
  <c r="W134" i="1"/>
  <c r="W133" i="1" s="1"/>
  <c r="Y131" i="1"/>
  <c r="Y130" i="1" s="1"/>
  <c r="X131" i="1"/>
  <c r="X130" i="1" s="1"/>
  <c r="W131" i="1"/>
  <c r="W130" i="1" s="1"/>
  <c r="Y125" i="1"/>
  <c r="Y124" i="1" s="1"/>
  <c r="X125" i="1"/>
  <c r="X124" i="1" s="1"/>
  <c r="W125" i="1"/>
  <c r="Y122" i="1"/>
  <c r="Y121" i="1" s="1"/>
  <c r="X122" i="1"/>
  <c r="W122" i="1"/>
  <c r="W121" i="1" s="1"/>
  <c r="Y119" i="1"/>
  <c r="Y118" i="1" s="1"/>
  <c r="X119" i="1"/>
  <c r="X118" i="1" s="1"/>
  <c r="W119" i="1"/>
  <c r="Y116" i="1"/>
  <c r="X116" i="1"/>
  <c r="W116" i="1"/>
  <c r="W115" i="1" s="1"/>
  <c r="Y112" i="1"/>
  <c r="X112" i="1"/>
  <c r="W112" i="1"/>
  <c r="Y109" i="1"/>
  <c r="X109" i="1"/>
  <c r="W109" i="1"/>
  <c r="Y107" i="1"/>
  <c r="X107" i="1"/>
  <c r="W107" i="1"/>
  <c r="Y103" i="1"/>
  <c r="X103" i="1"/>
  <c r="W103" i="1"/>
  <c r="Y100" i="1"/>
  <c r="X100" i="1"/>
  <c r="W100" i="1"/>
  <c r="Y98" i="1"/>
  <c r="X98" i="1"/>
  <c r="W98" i="1"/>
  <c r="Y94" i="1"/>
  <c r="Y93" i="1" s="1"/>
  <c r="X94" i="1"/>
  <c r="X93" i="1" s="1"/>
  <c r="W94" i="1"/>
  <c r="Y91" i="1"/>
  <c r="Y90" i="1" s="1"/>
  <c r="X91" i="1"/>
  <c r="W91" i="1"/>
  <c r="W90" i="1" s="1"/>
  <c r="Y88" i="1"/>
  <c r="X88" i="1"/>
  <c r="X87" i="1" s="1"/>
  <c r="W88" i="1"/>
  <c r="W87" i="1" s="1"/>
  <c r="Y82" i="1"/>
  <c r="X82" i="1"/>
  <c r="W82" i="1"/>
  <c r="Y78" i="1"/>
  <c r="X78" i="1"/>
  <c r="W78" i="1"/>
  <c r="Y74" i="1"/>
  <c r="Y73" i="1" s="1"/>
  <c r="X74" i="1"/>
  <c r="X73" i="1" s="1"/>
  <c r="W74" i="1"/>
  <c r="Y71" i="1"/>
  <c r="Y70" i="1" s="1"/>
  <c r="X71" i="1"/>
  <c r="X70" i="1" s="1"/>
  <c r="W71" i="1"/>
  <c r="W70" i="1" s="1"/>
  <c r="Y68" i="1"/>
  <c r="X68" i="1"/>
  <c r="X67" i="1" s="1"/>
  <c r="W68" i="1"/>
  <c r="W67" i="1" s="1"/>
  <c r="Y62" i="1"/>
  <c r="Y61" i="1" s="1"/>
  <c r="X62" i="1"/>
  <c r="W62" i="1"/>
  <c r="W61" i="1" s="1"/>
  <c r="Y59" i="1"/>
  <c r="Y58" i="1" s="1"/>
  <c r="X59" i="1"/>
  <c r="X58" i="1" s="1"/>
  <c r="W59" i="1"/>
  <c r="Y56" i="1"/>
  <c r="Y55" i="1" s="1"/>
  <c r="X56" i="1"/>
  <c r="X55" i="1" s="1"/>
  <c r="W56" i="1"/>
  <c r="W55" i="1" s="1"/>
  <c r="Y53" i="1"/>
  <c r="X53" i="1"/>
  <c r="X52" i="1" s="1"/>
  <c r="W53" i="1"/>
  <c r="W52" i="1" s="1"/>
  <c r="Y50" i="1"/>
  <c r="Y49" i="1" s="1"/>
  <c r="X50" i="1"/>
  <c r="W50" i="1"/>
  <c r="W49" i="1" s="1"/>
  <c r="Y47" i="1"/>
  <c r="Y46" i="1" s="1"/>
  <c r="X47" i="1"/>
  <c r="X46" i="1" s="1"/>
  <c r="W47" i="1"/>
  <c r="Y44" i="1"/>
  <c r="Y43" i="1" s="1"/>
  <c r="X44" i="1"/>
  <c r="X43" i="1" s="1"/>
  <c r="W44" i="1"/>
  <c r="W43" i="1" s="1"/>
  <c r="Y41" i="1"/>
  <c r="X41" i="1"/>
  <c r="X40" i="1" s="1"/>
  <c r="W41" i="1"/>
  <c r="W40" i="1" s="1"/>
  <c r="Y38" i="1"/>
  <c r="Y37" i="1" s="1"/>
  <c r="X38" i="1"/>
  <c r="W38" i="1"/>
  <c r="W37" i="1" s="1"/>
  <c r="Y31" i="1"/>
  <c r="X31" i="1"/>
  <c r="X30" i="1" s="1"/>
  <c r="W31" i="1"/>
  <c r="W30" i="1" s="1"/>
  <c r="Y28" i="1"/>
  <c r="Y27" i="1" s="1"/>
  <c r="X28" i="1"/>
  <c r="W28" i="1"/>
  <c r="Y25" i="1"/>
  <c r="Y24" i="1" s="1"/>
  <c r="X25" i="1"/>
  <c r="X24" i="1" s="1"/>
  <c r="W25" i="1"/>
  <c r="Y22" i="1"/>
  <c r="Y21" i="1" s="1"/>
  <c r="X22" i="1"/>
  <c r="X21" i="1" s="1"/>
  <c r="W22" i="1"/>
  <c r="W21" i="1" s="1"/>
  <c r="Y19" i="1"/>
  <c r="X19" i="1"/>
  <c r="X18" i="1" s="1"/>
  <c r="W19" i="1"/>
  <c r="W18" i="1" s="1"/>
  <c r="W491" i="1" l="1"/>
  <c r="Z491" i="1" s="1"/>
  <c r="Y557" i="1"/>
  <c r="X579" i="1"/>
  <c r="Y579" i="1"/>
  <c r="X304" i="1"/>
  <c r="W557" i="1"/>
  <c r="X557" i="1"/>
  <c r="W579" i="1"/>
  <c r="Y491" i="1"/>
  <c r="AB491" i="1" s="1"/>
  <c r="W439" i="1"/>
  <c r="X439" i="1"/>
  <c r="Y440" i="1"/>
  <c r="AB443" i="1"/>
  <c r="W145" i="1"/>
  <c r="Y566" i="1"/>
  <c r="Y317" i="1"/>
  <c r="X285" i="1"/>
  <c r="W659" i="1"/>
  <c r="X159" i="1"/>
  <c r="X594" i="1"/>
  <c r="X434" i="1"/>
  <c r="AA434" i="1" s="1"/>
  <c r="AA435" i="1"/>
  <c r="W434" i="1"/>
  <c r="Z434" i="1" s="1"/>
  <c r="Z435" i="1"/>
  <c r="AB430" i="1"/>
  <c r="X97" i="1"/>
  <c r="X96" i="1" s="1"/>
  <c r="W106" i="1"/>
  <c r="W105" i="1" s="1"/>
  <c r="Y634" i="1"/>
  <c r="X106" i="1"/>
  <c r="X105" i="1" s="1"/>
  <c r="Y290" i="1"/>
  <c r="X77" i="1"/>
  <c r="W254" i="1"/>
  <c r="Y659" i="1"/>
  <c r="Y77" i="1"/>
  <c r="X145" i="1"/>
  <c r="Y285" i="1"/>
  <c r="X290" i="1"/>
  <c r="Y571" i="1"/>
  <c r="Y137" i="1"/>
  <c r="X634" i="1"/>
  <c r="W645" i="1"/>
  <c r="Y247" i="1"/>
  <c r="AB301" i="1"/>
  <c r="Y254" i="1"/>
  <c r="Z300" i="1"/>
  <c r="W541" i="1"/>
  <c r="W355" i="1"/>
  <c r="X607" i="1"/>
  <c r="Y159" i="1"/>
  <c r="X254" i="1"/>
  <c r="X376" i="1"/>
  <c r="X375" i="1" s="1"/>
  <c r="X571" i="1"/>
  <c r="W217" i="1"/>
  <c r="W216" i="1" s="1"/>
  <c r="X266" i="1"/>
  <c r="W290" i="1"/>
  <c r="Y308" i="1"/>
  <c r="Y304" i="1" s="1"/>
  <c r="Y299" i="1" s="1"/>
  <c r="Y348" i="1"/>
  <c r="Y347" i="1" s="1"/>
  <c r="Y591" i="1"/>
  <c r="X645" i="1"/>
  <c r="W664" i="1"/>
  <c r="X311" i="1"/>
  <c r="X299" i="1" s="1"/>
  <c r="X424" i="1"/>
  <c r="X420" i="1" s="1"/>
  <c r="Y97" i="1"/>
  <c r="Y96" i="1" s="1"/>
  <c r="X317" i="1"/>
  <c r="Y376" i="1"/>
  <c r="Y375" i="1" s="1"/>
  <c r="X588" i="1"/>
  <c r="W137" i="1"/>
  <c r="W27" i="1"/>
  <c r="W607" i="1"/>
  <c r="W421" i="1"/>
  <c r="W407" i="1"/>
  <c r="W406" i="1" s="1"/>
  <c r="X37" i="1"/>
  <c r="X137" i="1"/>
  <c r="Y183" i="1"/>
  <c r="W192" i="1"/>
  <c r="X202" i="1"/>
  <c r="W206" i="1"/>
  <c r="X217" i="1"/>
  <c r="X216" i="1" s="1"/>
  <c r="Y263" i="1"/>
  <c r="Y370" i="1"/>
  <c r="W46" i="1"/>
  <c r="X121" i="1"/>
  <c r="W189" i="1"/>
  <c r="W176" i="1" s="1"/>
  <c r="W159" i="1"/>
  <c r="Y52" i="1"/>
  <c r="W73" i="1"/>
  <c r="W77" i="1"/>
  <c r="X90" i="1"/>
  <c r="W93" i="1"/>
  <c r="Y355" i="1"/>
  <c r="X383" i="1"/>
  <c r="Y588" i="1"/>
  <c r="W24" i="1"/>
  <c r="X186" i="1"/>
  <c r="X176" i="1" s="1"/>
  <c r="Y196" i="1"/>
  <c r="Y242" i="1"/>
  <c r="W382" i="1"/>
  <c r="Y67" i="1"/>
  <c r="X153" i="1"/>
  <c r="X173" i="1"/>
  <c r="Y30" i="1"/>
  <c r="X61" i="1"/>
  <c r="Y87" i="1"/>
  <c r="Y115" i="1"/>
  <c r="W124" i="1"/>
  <c r="Y133" i="1"/>
  <c r="Y18" i="1"/>
  <c r="X27" i="1"/>
  <c r="X17" i="1" s="1"/>
  <c r="Y40" i="1"/>
  <c r="X49" i="1"/>
  <c r="W58" i="1"/>
  <c r="W97" i="1"/>
  <c r="Y212" i="1"/>
  <c r="Y205" i="1" s="1"/>
  <c r="W247" i="1"/>
  <c r="X247" i="1"/>
  <c r="W266" i="1"/>
  <c r="Y280" i="1"/>
  <c r="W285" i="1"/>
  <c r="X342" i="1"/>
  <c r="X388" i="1"/>
  <c r="Y410" i="1"/>
  <c r="Y576" i="1"/>
  <c r="W604" i="1"/>
  <c r="W634" i="1"/>
  <c r="W308" i="1"/>
  <c r="W304" i="1" s="1"/>
  <c r="W299" i="1" s="1"/>
  <c r="W360" i="1"/>
  <c r="Y383" i="1"/>
  <c r="W401" i="1"/>
  <c r="X407" i="1"/>
  <c r="X406" i="1" s="1"/>
  <c r="W594" i="1"/>
  <c r="Y613" i="1"/>
  <c r="Y628" i="1"/>
  <c r="Y664" i="1"/>
  <c r="Y106" i="1"/>
  <c r="X115" i="1"/>
  <c r="W118" i="1"/>
  <c r="X133" i="1"/>
  <c r="Y164" i="1"/>
  <c r="W170" i="1"/>
  <c r="Y177" i="1"/>
  <c r="X199" i="1"/>
  <c r="X212" i="1"/>
  <c r="Y226" i="1"/>
  <c r="Y234" i="1"/>
  <c r="W241" i="1"/>
  <c r="W271" i="1"/>
  <c r="W274" i="1"/>
  <c r="X325" i="1"/>
  <c r="W331" i="1"/>
  <c r="Y341" i="1"/>
  <c r="X348" i="1"/>
  <c r="X347" i="1" s="1"/>
  <c r="X366" i="1"/>
  <c r="W371" i="1"/>
  <c r="W376" i="1"/>
  <c r="X391" i="1"/>
  <c r="Y394" i="1"/>
  <c r="Y407" i="1"/>
  <c r="X642" i="1"/>
  <c r="Y650" i="1"/>
  <c r="W656" i="1"/>
  <c r="X601" i="1"/>
  <c r="X664" i="1"/>
  <c r="Y145" i="1"/>
  <c r="X263" i="1"/>
  <c r="W322" i="1"/>
  <c r="W342" i="1"/>
  <c r="X355" i="1"/>
  <c r="Y361" i="1"/>
  <c r="Y365" i="1"/>
  <c r="W388" i="1"/>
  <c r="W566" i="1"/>
  <c r="Y610" i="1"/>
  <c r="Y642" i="1"/>
  <c r="W317" i="1"/>
  <c r="Y328" i="1"/>
  <c r="W334" i="1"/>
  <c r="X337" i="1"/>
  <c r="Y541" i="1"/>
  <c r="X566" i="1"/>
  <c r="W571" i="1"/>
  <c r="W576" i="1"/>
  <c r="X604" i="1"/>
  <c r="W639" i="1"/>
  <c r="Y402" i="1"/>
  <c r="Y421" i="1"/>
  <c r="Y420" i="1" s="1"/>
  <c r="W424" i="1"/>
  <c r="X545" i="1"/>
  <c r="Y594" i="1"/>
  <c r="X613" i="1"/>
  <c r="X639" i="1"/>
  <c r="Y645" i="1"/>
  <c r="X659" i="1"/>
  <c r="W613" i="1"/>
  <c r="Q578" i="1"/>
  <c r="Y439" i="1" l="1"/>
  <c r="X284" i="1"/>
  <c r="Y284" i="1"/>
  <c r="W420" i="1"/>
  <c r="W152" i="1"/>
  <c r="Y406" i="1"/>
  <c r="W17" i="1"/>
  <c r="Y246" i="1"/>
  <c r="Y152" i="1"/>
  <c r="Y216" i="1"/>
  <c r="X152" i="1"/>
  <c r="Y36" i="1"/>
  <c r="W387" i="1"/>
  <c r="W36" i="1"/>
  <c r="Y346" i="1"/>
  <c r="Y262" i="1"/>
  <c r="Y17" i="1"/>
  <c r="X36" i="1"/>
  <c r="W136" i="1"/>
  <c r="X365" i="1"/>
  <c r="Y76" i="1"/>
  <c r="W205" i="1"/>
  <c r="W375" i="1"/>
  <c r="X205" i="1"/>
  <c r="Y382" i="1"/>
  <c r="X341" i="1"/>
  <c r="Y241" i="1"/>
  <c r="W550" i="1"/>
  <c r="X136" i="1"/>
  <c r="X541" i="1"/>
  <c r="W316" i="1"/>
  <c r="Y360" i="1"/>
  <c r="W347" i="1"/>
  <c r="W114" i="1"/>
  <c r="W370" i="1"/>
  <c r="X192" i="1"/>
  <c r="X114" i="1"/>
  <c r="W284" i="1"/>
  <c r="W246" i="1"/>
  <c r="W96" i="1"/>
  <c r="Y114" i="1"/>
  <c r="Y387" i="1"/>
  <c r="X316" i="1"/>
  <c r="X550" i="1"/>
  <c r="X246" i="1"/>
  <c r="Y136" i="1"/>
  <c r="Y401" i="1"/>
  <c r="Y550" i="1"/>
  <c r="W341" i="1"/>
  <c r="X262" i="1"/>
  <c r="W262" i="1"/>
  <c r="X387" i="1"/>
  <c r="Y316" i="1"/>
  <c r="Y176" i="1"/>
  <c r="Y105" i="1"/>
  <c r="Y192" i="1"/>
  <c r="X382" i="1"/>
  <c r="W76" i="1"/>
  <c r="X76" i="1"/>
  <c r="S671" i="1"/>
  <c r="R671" i="1"/>
  <c r="Q671" i="1"/>
  <c r="R343" i="1"/>
  <c r="R342" i="1" s="1"/>
  <c r="S343" i="1"/>
  <c r="S342" i="1" s="1"/>
  <c r="V342" i="1" s="1"/>
  <c r="AB342" i="1" s="1"/>
  <c r="Q343" i="1"/>
  <c r="Q342" i="1" s="1"/>
  <c r="V344" i="1"/>
  <c r="AB344" i="1" s="1"/>
  <c r="U344" i="1"/>
  <c r="AA344" i="1" s="1"/>
  <c r="T344" i="1"/>
  <c r="Z344" i="1" s="1"/>
  <c r="T343" i="1"/>
  <c r="Z343" i="1" s="1"/>
  <c r="R296" i="1"/>
  <c r="R295" i="1" s="1"/>
  <c r="U295" i="1" s="1"/>
  <c r="AA295" i="1" s="1"/>
  <c r="S296" i="1"/>
  <c r="S295" i="1" s="1"/>
  <c r="V295" i="1" s="1"/>
  <c r="AB295" i="1" s="1"/>
  <c r="Q296" i="1"/>
  <c r="Q295" i="1" s="1"/>
  <c r="T295" i="1" s="1"/>
  <c r="Z295" i="1" s="1"/>
  <c r="T297" i="1"/>
  <c r="Z297" i="1" s="1"/>
  <c r="U297" i="1"/>
  <c r="AA297" i="1" s="1"/>
  <c r="V297" i="1"/>
  <c r="AB297" i="1" s="1"/>
  <c r="R174" i="1"/>
  <c r="R173" i="1" s="1"/>
  <c r="U173" i="1" s="1"/>
  <c r="AA173" i="1" s="1"/>
  <c r="S174" i="1"/>
  <c r="S173" i="1" s="1"/>
  <c r="V173" i="1" s="1"/>
  <c r="AB173" i="1" s="1"/>
  <c r="Q174" i="1"/>
  <c r="Q173" i="1" s="1"/>
  <c r="T173" i="1" s="1"/>
  <c r="Z173" i="1" s="1"/>
  <c r="T175" i="1"/>
  <c r="Z175" i="1" s="1"/>
  <c r="U175" i="1"/>
  <c r="AA175" i="1" s="1"/>
  <c r="V175" i="1"/>
  <c r="AB175" i="1" s="1"/>
  <c r="R47" i="1"/>
  <c r="R46" i="1" s="1"/>
  <c r="U46" i="1" s="1"/>
  <c r="AA46" i="1" s="1"/>
  <c r="S47" i="1"/>
  <c r="V47" i="1" s="1"/>
  <c r="AB47" i="1" s="1"/>
  <c r="Q47" i="1"/>
  <c r="Q46" i="1" s="1"/>
  <c r="T46" i="1" s="1"/>
  <c r="Z46" i="1" s="1"/>
  <c r="T48" i="1"/>
  <c r="Z48" i="1" s="1"/>
  <c r="U48" i="1"/>
  <c r="AA48" i="1" s="1"/>
  <c r="V48" i="1"/>
  <c r="AB48" i="1" s="1"/>
  <c r="T174" i="1" l="1"/>
  <c r="Z174" i="1" s="1"/>
  <c r="U343" i="1"/>
  <c r="AA343" i="1" s="1"/>
  <c r="T47" i="1"/>
  <c r="Z47" i="1" s="1"/>
  <c r="X151" i="1"/>
  <c r="W16" i="1"/>
  <c r="Y151" i="1"/>
  <c r="Y16" i="1"/>
  <c r="X346" i="1"/>
  <c r="X16" i="1"/>
  <c r="W346" i="1"/>
  <c r="W151" i="1"/>
  <c r="Q341" i="1"/>
  <c r="T341" i="1" s="1"/>
  <c r="Z341" i="1" s="1"/>
  <c r="T342" i="1"/>
  <c r="Z342" i="1" s="1"/>
  <c r="R341" i="1"/>
  <c r="U341" i="1" s="1"/>
  <c r="AA341" i="1" s="1"/>
  <c r="U342" i="1"/>
  <c r="AA342" i="1" s="1"/>
  <c r="T296" i="1"/>
  <c r="Z296" i="1" s="1"/>
  <c r="V343" i="1"/>
  <c r="AB343" i="1" s="1"/>
  <c r="S341" i="1"/>
  <c r="V341" i="1" s="1"/>
  <c r="AB341" i="1" s="1"/>
  <c r="V296" i="1"/>
  <c r="AB296" i="1" s="1"/>
  <c r="U296" i="1"/>
  <c r="AA296" i="1" s="1"/>
  <c r="V174" i="1"/>
  <c r="AB174" i="1" s="1"/>
  <c r="U174" i="1"/>
  <c r="AA174" i="1" s="1"/>
  <c r="U47" i="1"/>
  <c r="AA47" i="1" s="1"/>
  <c r="S46" i="1"/>
  <c r="V46" i="1" s="1"/>
  <c r="AB46" i="1" s="1"/>
  <c r="S667" i="1"/>
  <c r="R667" i="1"/>
  <c r="Q667" i="1"/>
  <c r="S665" i="1"/>
  <c r="R665" i="1"/>
  <c r="Q665" i="1"/>
  <c r="S662" i="1"/>
  <c r="R662" i="1"/>
  <c r="Q662" i="1"/>
  <c r="S660" i="1"/>
  <c r="R660" i="1"/>
  <c r="Q660" i="1"/>
  <c r="S657" i="1"/>
  <c r="S656" i="1" s="1"/>
  <c r="R657" i="1"/>
  <c r="Q657" i="1"/>
  <c r="Q656" i="1" s="1"/>
  <c r="S654" i="1"/>
  <c r="R654" i="1"/>
  <c r="R653" i="1" s="1"/>
  <c r="Q654" i="1"/>
  <c r="S651" i="1"/>
  <c r="R651" i="1"/>
  <c r="R650" i="1" s="1"/>
  <c r="Q651" i="1"/>
  <c r="Q650" i="1" s="1"/>
  <c r="S648" i="1"/>
  <c r="R648" i="1"/>
  <c r="Q648" i="1"/>
  <c r="S646" i="1"/>
  <c r="R646" i="1"/>
  <c r="Q646" i="1"/>
  <c r="S643" i="1"/>
  <c r="R643" i="1"/>
  <c r="R642" i="1" s="1"/>
  <c r="Q643" i="1"/>
  <c r="Q642" i="1" s="1"/>
  <c r="S640" i="1"/>
  <c r="S639" i="1" s="1"/>
  <c r="R640" i="1"/>
  <c r="Q640" i="1"/>
  <c r="S637" i="1"/>
  <c r="R637" i="1"/>
  <c r="Q637" i="1"/>
  <c r="S635" i="1"/>
  <c r="R635" i="1"/>
  <c r="Q635" i="1"/>
  <c r="S632" i="1"/>
  <c r="S631" i="1" s="1"/>
  <c r="R632" i="1"/>
  <c r="Q632" i="1"/>
  <c r="S629" i="1"/>
  <c r="S628" i="1" s="1"/>
  <c r="R629" i="1"/>
  <c r="R628" i="1" s="1"/>
  <c r="Q629" i="1"/>
  <c r="Q628" i="1" s="1"/>
  <c r="S626" i="1"/>
  <c r="R626" i="1"/>
  <c r="R623" i="1" s="1"/>
  <c r="Q626" i="1"/>
  <c r="S618" i="1"/>
  <c r="R618" i="1"/>
  <c r="Q618" i="1"/>
  <c r="S616" i="1"/>
  <c r="R616" i="1"/>
  <c r="Q616" i="1"/>
  <c r="S614" i="1"/>
  <c r="R614" i="1"/>
  <c r="Q614" i="1"/>
  <c r="S611" i="1"/>
  <c r="S610" i="1" s="1"/>
  <c r="R611" i="1"/>
  <c r="R610" i="1" s="1"/>
  <c r="Q611" i="1"/>
  <c r="Q610" i="1" s="1"/>
  <c r="S608" i="1"/>
  <c r="R608" i="1"/>
  <c r="R607" i="1" s="1"/>
  <c r="Q608" i="1"/>
  <c r="Q607" i="1" s="1"/>
  <c r="S605" i="1"/>
  <c r="S604" i="1" s="1"/>
  <c r="R605" i="1"/>
  <c r="Q605" i="1"/>
  <c r="Q604" i="1" s="1"/>
  <c r="S602" i="1"/>
  <c r="S601" i="1" s="1"/>
  <c r="R602" i="1"/>
  <c r="R601" i="1" s="1"/>
  <c r="Q602" i="1"/>
  <c r="S592" i="1"/>
  <c r="S591" i="1" s="1"/>
  <c r="R592" i="1"/>
  <c r="R591" i="1" s="1"/>
  <c r="Q592" i="1"/>
  <c r="Q591" i="1" s="1"/>
  <c r="S589" i="1"/>
  <c r="R589" i="1"/>
  <c r="Q589" i="1"/>
  <c r="Q588" i="1" s="1"/>
  <c r="S586" i="1"/>
  <c r="R586" i="1"/>
  <c r="Q586" i="1"/>
  <c r="S582" i="1"/>
  <c r="R582" i="1"/>
  <c r="Q582" i="1"/>
  <c r="S580" i="1"/>
  <c r="R580" i="1"/>
  <c r="Q580" i="1"/>
  <c r="S577" i="1"/>
  <c r="S576" i="1" s="1"/>
  <c r="R577" i="1"/>
  <c r="R576" i="1" s="1"/>
  <c r="Q577" i="1"/>
  <c r="Q576" i="1" s="1"/>
  <c r="S599" i="1"/>
  <c r="R599" i="1"/>
  <c r="Q599" i="1"/>
  <c r="S597" i="1"/>
  <c r="R597" i="1"/>
  <c r="Q597" i="1"/>
  <c r="S595" i="1"/>
  <c r="R595" i="1"/>
  <c r="Q595" i="1"/>
  <c r="S574" i="1"/>
  <c r="R574" i="1"/>
  <c r="Q574" i="1"/>
  <c r="S572" i="1"/>
  <c r="R572" i="1"/>
  <c r="Q572" i="1"/>
  <c r="S569" i="1"/>
  <c r="R569" i="1"/>
  <c r="Q569" i="1"/>
  <c r="S567" i="1"/>
  <c r="R567" i="1"/>
  <c r="S564" i="1"/>
  <c r="R564" i="1"/>
  <c r="Q564" i="1"/>
  <c r="S560" i="1"/>
  <c r="R560" i="1"/>
  <c r="Q560" i="1"/>
  <c r="S558" i="1"/>
  <c r="R558" i="1"/>
  <c r="Q558" i="1"/>
  <c r="S555" i="1"/>
  <c r="R555" i="1"/>
  <c r="Q555" i="1"/>
  <c r="Q554" i="1" s="1"/>
  <c r="S552" i="1"/>
  <c r="S551" i="1" s="1"/>
  <c r="R552" i="1"/>
  <c r="Q552" i="1"/>
  <c r="S546" i="1"/>
  <c r="R546" i="1"/>
  <c r="Q546" i="1"/>
  <c r="Q545" i="1" s="1"/>
  <c r="S543" i="1"/>
  <c r="S542" i="1" s="1"/>
  <c r="R543" i="1"/>
  <c r="Q543" i="1"/>
  <c r="S441" i="1"/>
  <c r="R441" i="1"/>
  <c r="Q441" i="1"/>
  <c r="S425" i="1"/>
  <c r="S424" i="1" s="1"/>
  <c r="R425" i="1"/>
  <c r="Q425" i="1"/>
  <c r="S422" i="1"/>
  <c r="S421" i="1" s="1"/>
  <c r="R422" i="1"/>
  <c r="R421" i="1" s="1"/>
  <c r="Q422" i="1"/>
  <c r="Q421" i="1" s="1"/>
  <c r="S414" i="1"/>
  <c r="S413" i="1" s="1"/>
  <c r="R414" i="1"/>
  <c r="Q414" i="1"/>
  <c r="S411" i="1"/>
  <c r="S410" i="1" s="1"/>
  <c r="R411" i="1"/>
  <c r="R410" i="1" s="1"/>
  <c r="Q411" i="1"/>
  <c r="Q410" i="1" s="1"/>
  <c r="S408" i="1"/>
  <c r="R408" i="1"/>
  <c r="Q408" i="1"/>
  <c r="Q407" i="1" s="1"/>
  <c r="S403" i="1"/>
  <c r="S402" i="1" s="1"/>
  <c r="S401" i="1" s="1"/>
  <c r="R403" i="1"/>
  <c r="R402" i="1" s="1"/>
  <c r="Q403" i="1"/>
  <c r="Q402" i="1" s="1"/>
  <c r="S398" i="1"/>
  <c r="S397" i="1" s="1"/>
  <c r="R398" i="1"/>
  <c r="Q398" i="1"/>
  <c r="S395" i="1"/>
  <c r="S394" i="1" s="1"/>
  <c r="R395" i="1"/>
  <c r="R394" i="1" s="1"/>
  <c r="Q395" i="1"/>
  <c r="Q394" i="1" s="1"/>
  <c r="S392" i="1"/>
  <c r="R392" i="1"/>
  <c r="R391" i="1" s="1"/>
  <c r="Q392" i="1"/>
  <c r="Q391" i="1" s="1"/>
  <c r="S389" i="1"/>
  <c r="S388" i="1" s="1"/>
  <c r="R389" i="1"/>
  <c r="Q389" i="1"/>
  <c r="S384" i="1"/>
  <c r="R384" i="1"/>
  <c r="R383" i="1" s="1"/>
  <c r="R382" i="1" s="1"/>
  <c r="Q384" i="1"/>
  <c r="Q383" i="1" s="1"/>
  <c r="S379" i="1"/>
  <c r="R379" i="1"/>
  <c r="Q379" i="1"/>
  <c r="S377" i="1"/>
  <c r="R377" i="1"/>
  <c r="Q377" i="1"/>
  <c r="S372" i="1"/>
  <c r="S371" i="1" s="1"/>
  <c r="R372" i="1"/>
  <c r="Q372" i="1"/>
  <c r="Q371" i="1" s="1"/>
  <c r="S367" i="1"/>
  <c r="R367" i="1"/>
  <c r="R366" i="1" s="1"/>
  <c r="R365" i="1" s="1"/>
  <c r="Q367" i="1"/>
  <c r="Q366" i="1" s="1"/>
  <c r="S362" i="1"/>
  <c r="S361" i="1" s="1"/>
  <c r="S360" i="1" s="1"/>
  <c r="R362" i="1"/>
  <c r="R361" i="1" s="1"/>
  <c r="Q362" i="1"/>
  <c r="Q361" i="1" s="1"/>
  <c r="S357" i="1"/>
  <c r="S356" i="1" s="1"/>
  <c r="R357" i="1"/>
  <c r="Q357" i="1"/>
  <c r="S351" i="1"/>
  <c r="R351" i="1"/>
  <c r="Q351" i="1"/>
  <c r="S349" i="1"/>
  <c r="R349" i="1"/>
  <c r="Q349" i="1"/>
  <c r="S338" i="1"/>
  <c r="S337" i="1" s="1"/>
  <c r="R338" i="1"/>
  <c r="Q338" i="1"/>
  <c r="S335" i="1"/>
  <c r="S334" i="1" s="1"/>
  <c r="R335" i="1"/>
  <c r="R334" i="1" s="1"/>
  <c r="Q335" i="1"/>
  <c r="S332" i="1"/>
  <c r="R332" i="1"/>
  <c r="R331" i="1" s="1"/>
  <c r="Q332" i="1"/>
  <c r="Q331" i="1" s="1"/>
  <c r="S329" i="1"/>
  <c r="S328" i="1" s="1"/>
  <c r="R329" i="1"/>
  <c r="Q329" i="1"/>
  <c r="Q328" i="1" s="1"/>
  <c r="S326" i="1"/>
  <c r="S325" i="1" s="1"/>
  <c r="R326" i="1"/>
  <c r="R325" i="1" s="1"/>
  <c r="Q326" i="1"/>
  <c r="S323" i="1"/>
  <c r="R323" i="1"/>
  <c r="R322" i="1" s="1"/>
  <c r="Q323" i="1"/>
  <c r="Q322" i="1" s="1"/>
  <c r="S320" i="1"/>
  <c r="R320" i="1"/>
  <c r="Q320" i="1"/>
  <c r="S318" i="1"/>
  <c r="R318" i="1"/>
  <c r="Q318" i="1"/>
  <c r="S313" i="1"/>
  <c r="S312" i="1" s="1"/>
  <c r="R313" i="1"/>
  <c r="R312" i="1" s="1"/>
  <c r="Q313" i="1"/>
  <c r="S309" i="1"/>
  <c r="S308" i="1" s="1"/>
  <c r="S304" i="1" s="1"/>
  <c r="R309" i="1"/>
  <c r="Q309" i="1"/>
  <c r="Q308" i="1" s="1"/>
  <c r="Q304" i="1" s="1"/>
  <c r="S293" i="1"/>
  <c r="R293" i="1"/>
  <c r="Q293" i="1"/>
  <c r="S291" i="1"/>
  <c r="R291" i="1"/>
  <c r="Q291" i="1"/>
  <c r="S288" i="1"/>
  <c r="R288" i="1"/>
  <c r="Q288" i="1"/>
  <c r="S286" i="1"/>
  <c r="R286" i="1"/>
  <c r="Q286" i="1"/>
  <c r="S281" i="1"/>
  <c r="R281" i="1"/>
  <c r="Q281" i="1"/>
  <c r="Q280" i="1" s="1"/>
  <c r="S278" i="1"/>
  <c r="S277" i="1" s="1"/>
  <c r="R278" i="1"/>
  <c r="Q278" i="1"/>
  <c r="Q277" i="1" s="1"/>
  <c r="S275" i="1"/>
  <c r="S274" i="1" s="1"/>
  <c r="R275" i="1"/>
  <c r="R274" i="1" s="1"/>
  <c r="Q275" i="1"/>
  <c r="S272" i="1"/>
  <c r="R272" i="1"/>
  <c r="Q272" i="1"/>
  <c r="Q271" i="1" s="1"/>
  <c r="S269" i="1"/>
  <c r="R269" i="1"/>
  <c r="Q269" i="1"/>
  <c r="R267" i="1"/>
  <c r="Q267" i="1"/>
  <c r="S264" i="1"/>
  <c r="R264" i="1"/>
  <c r="Q264" i="1"/>
  <c r="Q263" i="1" s="1"/>
  <c r="S259" i="1"/>
  <c r="R259" i="1"/>
  <c r="Q259" i="1"/>
  <c r="S257" i="1"/>
  <c r="R257" i="1"/>
  <c r="Q257" i="1"/>
  <c r="S255" i="1"/>
  <c r="R255" i="1"/>
  <c r="Q255" i="1"/>
  <c r="S252" i="1"/>
  <c r="R252" i="1"/>
  <c r="Q252" i="1"/>
  <c r="S250" i="1"/>
  <c r="R250" i="1"/>
  <c r="Q250" i="1"/>
  <c r="S248" i="1"/>
  <c r="R248" i="1"/>
  <c r="Q248" i="1"/>
  <c r="S243" i="1"/>
  <c r="R243" i="1"/>
  <c r="R242" i="1" s="1"/>
  <c r="Q243" i="1"/>
  <c r="Q242" i="1" s="1"/>
  <c r="Q241" i="1" s="1"/>
  <c r="S238" i="1"/>
  <c r="S237" i="1" s="1"/>
  <c r="R238" i="1"/>
  <c r="R237" i="1" s="1"/>
  <c r="Q238" i="1"/>
  <c r="S235" i="1"/>
  <c r="R235" i="1"/>
  <c r="R234" i="1" s="1"/>
  <c r="Q235" i="1"/>
  <c r="Q234" i="1" s="1"/>
  <c r="S230" i="1"/>
  <c r="S229" i="1" s="1"/>
  <c r="R230" i="1"/>
  <c r="R229" i="1" s="1"/>
  <c r="Q230" i="1"/>
  <c r="S227" i="1"/>
  <c r="S226" i="1" s="1"/>
  <c r="R227" i="1"/>
  <c r="R226" i="1" s="1"/>
  <c r="Q227" i="1"/>
  <c r="Q226" i="1" s="1"/>
  <c r="S224" i="1"/>
  <c r="R224" i="1"/>
  <c r="R223" i="1" s="1"/>
  <c r="Q224" i="1"/>
  <c r="Q223" i="1" s="1"/>
  <c r="S218" i="1"/>
  <c r="S217" i="1" s="1"/>
  <c r="R218" i="1"/>
  <c r="Q218" i="1"/>
  <c r="Q217" i="1" s="1"/>
  <c r="S213" i="1"/>
  <c r="R213" i="1"/>
  <c r="R212" i="1" s="1"/>
  <c r="Q213" i="1"/>
  <c r="Q212" i="1" s="1"/>
  <c r="S210" i="1"/>
  <c r="S209" i="1" s="1"/>
  <c r="R210" i="1"/>
  <c r="Q210" i="1"/>
  <c r="Q209" i="1" s="1"/>
  <c r="S207" i="1"/>
  <c r="S206" i="1" s="1"/>
  <c r="R207" i="1"/>
  <c r="R206" i="1" s="1"/>
  <c r="Q207" i="1"/>
  <c r="S203" i="1"/>
  <c r="S202" i="1" s="1"/>
  <c r="R203" i="1"/>
  <c r="Q203" i="1"/>
  <c r="Q202" i="1" s="1"/>
  <c r="S200" i="1"/>
  <c r="S199" i="1" s="1"/>
  <c r="R200" i="1"/>
  <c r="R199" i="1" s="1"/>
  <c r="Q200" i="1"/>
  <c r="S197" i="1"/>
  <c r="S196" i="1" s="1"/>
  <c r="R197" i="1"/>
  <c r="R196" i="1" s="1"/>
  <c r="Q197" i="1"/>
  <c r="Q196" i="1" s="1"/>
  <c r="S194" i="1"/>
  <c r="R194" i="1"/>
  <c r="R193" i="1" s="1"/>
  <c r="Q194" i="1"/>
  <c r="Q193" i="1" s="1"/>
  <c r="S190" i="1"/>
  <c r="S189" i="1" s="1"/>
  <c r="R190" i="1"/>
  <c r="Q190" i="1"/>
  <c r="Q189" i="1" s="1"/>
  <c r="S187" i="1"/>
  <c r="R187" i="1"/>
  <c r="R186" i="1" s="1"/>
  <c r="Q187" i="1"/>
  <c r="Q186" i="1" s="1"/>
  <c r="S184" i="1"/>
  <c r="S183" i="1" s="1"/>
  <c r="R184" i="1"/>
  <c r="Q184" i="1"/>
  <c r="Q183" i="1" s="1"/>
  <c r="S181" i="1"/>
  <c r="S180" i="1" s="1"/>
  <c r="R181" i="1"/>
  <c r="R180" i="1" s="1"/>
  <c r="Q181" i="1"/>
  <c r="S178" i="1"/>
  <c r="S177" i="1" s="1"/>
  <c r="R178" i="1"/>
  <c r="R177" i="1" s="1"/>
  <c r="Q178" i="1"/>
  <c r="Q177" i="1" s="1"/>
  <c r="S171" i="1"/>
  <c r="S170" i="1" s="1"/>
  <c r="R171" i="1"/>
  <c r="R170" i="1" s="1"/>
  <c r="Q171" i="1"/>
  <c r="S165" i="1"/>
  <c r="S164" i="1" s="1"/>
  <c r="R165" i="1"/>
  <c r="R164" i="1" s="1"/>
  <c r="Q165" i="1"/>
  <c r="S162" i="1"/>
  <c r="R162" i="1"/>
  <c r="Q162" i="1"/>
  <c r="S160" i="1"/>
  <c r="R160" i="1"/>
  <c r="Q160" i="1"/>
  <c r="S154" i="1"/>
  <c r="R154" i="1"/>
  <c r="R153" i="1" s="1"/>
  <c r="Q154" i="1"/>
  <c r="Q153" i="1" s="1"/>
  <c r="S148" i="1"/>
  <c r="R148" i="1"/>
  <c r="Q148" i="1"/>
  <c r="S146" i="1"/>
  <c r="R146" i="1"/>
  <c r="Q146" i="1"/>
  <c r="S143" i="1"/>
  <c r="R143" i="1"/>
  <c r="Q143" i="1"/>
  <c r="Q142" i="1" s="1"/>
  <c r="S140" i="1"/>
  <c r="R140" i="1"/>
  <c r="Q140" i="1"/>
  <c r="S138" i="1"/>
  <c r="R138" i="1"/>
  <c r="Q138" i="1"/>
  <c r="S134" i="1"/>
  <c r="S133" i="1" s="1"/>
  <c r="R134" i="1"/>
  <c r="R133" i="1" s="1"/>
  <c r="Q134" i="1"/>
  <c r="Q133" i="1" s="1"/>
  <c r="S131" i="1"/>
  <c r="R131" i="1"/>
  <c r="Q131" i="1"/>
  <c r="Q130" i="1" s="1"/>
  <c r="S125" i="1"/>
  <c r="R125" i="1"/>
  <c r="R124" i="1" s="1"/>
  <c r="Q125" i="1"/>
  <c r="Q124" i="1" s="1"/>
  <c r="S122" i="1"/>
  <c r="S121" i="1" s="1"/>
  <c r="R122" i="1"/>
  <c r="Q122" i="1"/>
  <c r="Q121" i="1" s="1"/>
  <c r="S119" i="1"/>
  <c r="S118" i="1" s="1"/>
  <c r="R119" i="1"/>
  <c r="R118" i="1" s="1"/>
  <c r="Q119" i="1"/>
  <c r="S116" i="1"/>
  <c r="R116" i="1"/>
  <c r="R115" i="1" s="1"/>
  <c r="Q116" i="1"/>
  <c r="Q115" i="1" s="1"/>
  <c r="S112" i="1"/>
  <c r="R112" i="1"/>
  <c r="Q112" i="1"/>
  <c r="S109" i="1"/>
  <c r="R109" i="1"/>
  <c r="Q109" i="1"/>
  <c r="S107" i="1"/>
  <c r="R107" i="1"/>
  <c r="Q107" i="1"/>
  <c r="S103" i="1"/>
  <c r="R103" i="1"/>
  <c r="Q103" i="1"/>
  <c r="S100" i="1"/>
  <c r="R100" i="1"/>
  <c r="Q100" i="1"/>
  <c r="S98" i="1"/>
  <c r="R98" i="1"/>
  <c r="Q98" i="1"/>
  <c r="S94" i="1"/>
  <c r="S93" i="1" s="1"/>
  <c r="R94" i="1"/>
  <c r="R93" i="1" s="1"/>
  <c r="Q94" i="1"/>
  <c r="Q93" i="1" s="1"/>
  <c r="S91" i="1"/>
  <c r="R91" i="1"/>
  <c r="R90" i="1" s="1"/>
  <c r="Q91" i="1"/>
  <c r="Q90" i="1" s="1"/>
  <c r="S88" i="1"/>
  <c r="S87" i="1" s="1"/>
  <c r="R88" i="1"/>
  <c r="Q88" i="1"/>
  <c r="Q87" i="1" s="1"/>
  <c r="S82" i="1"/>
  <c r="R82" i="1"/>
  <c r="Q82" i="1"/>
  <c r="S78" i="1"/>
  <c r="R78" i="1"/>
  <c r="Q78" i="1"/>
  <c r="S74" i="1"/>
  <c r="S73" i="1" s="1"/>
  <c r="R74" i="1"/>
  <c r="Q74" i="1"/>
  <c r="S71" i="1"/>
  <c r="R71" i="1"/>
  <c r="R70" i="1" s="1"/>
  <c r="Q71" i="1"/>
  <c r="S68" i="1"/>
  <c r="S67" i="1" s="1"/>
  <c r="R68" i="1"/>
  <c r="R67" i="1" s="1"/>
  <c r="Q68" i="1"/>
  <c r="Q67" i="1" s="1"/>
  <c r="Q62" i="1"/>
  <c r="S62" i="1"/>
  <c r="S61" i="1" s="1"/>
  <c r="R62" i="1"/>
  <c r="S59" i="1"/>
  <c r="S58" i="1" s="1"/>
  <c r="R59" i="1"/>
  <c r="R58" i="1" s="1"/>
  <c r="Q59" i="1"/>
  <c r="S56" i="1"/>
  <c r="S55" i="1" s="1"/>
  <c r="R56" i="1"/>
  <c r="R55" i="1" s="1"/>
  <c r="Q56" i="1"/>
  <c r="Q55" i="1" s="1"/>
  <c r="S53" i="1"/>
  <c r="R53" i="1"/>
  <c r="R52" i="1" s="1"/>
  <c r="Q53" i="1"/>
  <c r="Q52" i="1" s="1"/>
  <c r="S50" i="1"/>
  <c r="S49" i="1" s="1"/>
  <c r="R50" i="1"/>
  <c r="Q50" i="1"/>
  <c r="S44" i="1"/>
  <c r="S43" i="1" s="1"/>
  <c r="R44" i="1"/>
  <c r="R43" i="1" s="1"/>
  <c r="Q44" i="1"/>
  <c r="S41" i="1"/>
  <c r="S40" i="1" s="1"/>
  <c r="R41" i="1"/>
  <c r="R40" i="1" s="1"/>
  <c r="Q41" i="1"/>
  <c r="Q40" i="1" s="1"/>
  <c r="S38" i="1"/>
  <c r="R38" i="1"/>
  <c r="R37" i="1" s="1"/>
  <c r="Q38" i="1"/>
  <c r="Q37" i="1" s="1"/>
  <c r="S31" i="1"/>
  <c r="S30" i="1" s="1"/>
  <c r="R31" i="1"/>
  <c r="R30" i="1" s="1"/>
  <c r="Q31" i="1"/>
  <c r="Q30" i="1" s="1"/>
  <c r="S28" i="1"/>
  <c r="R28" i="1"/>
  <c r="R27" i="1" s="1"/>
  <c r="Q28" i="1"/>
  <c r="Q27" i="1" s="1"/>
  <c r="S25" i="1"/>
  <c r="S24" i="1" s="1"/>
  <c r="R25" i="1"/>
  <c r="Q25" i="1"/>
  <c r="Q24" i="1" s="1"/>
  <c r="S22" i="1"/>
  <c r="S21" i="1" s="1"/>
  <c r="R22" i="1"/>
  <c r="R21" i="1" s="1"/>
  <c r="Q22" i="1"/>
  <c r="S19" i="1"/>
  <c r="S18" i="1" s="1"/>
  <c r="R19" i="1"/>
  <c r="R18" i="1" s="1"/>
  <c r="Q19" i="1"/>
  <c r="Q18" i="1" s="1"/>
  <c r="R659" i="1" l="1"/>
  <c r="R77" i="1"/>
  <c r="S159" i="1"/>
  <c r="Q145" i="1"/>
  <c r="Q97" i="1"/>
  <c r="Q96" i="1" s="1"/>
  <c r="S571" i="1"/>
  <c r="Y15" i="1"/>
  <c r="X15" i="1"/>
  <c r="W15" i="1"/>
  <c r="S77" i="1"/>
  <c r="S106" i="1"/>
  <c r="S145" i="1"/>
  <c r="S566" i="1"/>
  <c r="S594" i="1"/>
  <c r="R579" i="1"/>
  <c r="R645" i="1"/>
  <c r="S254" i="1"/>
  <c r="R317" i="1"/>
  <c r="S317" i="1"/>
  <c r="Q137" i="1"/>
  <c r="Q136" i="1" s="1"/>
  <c r="Q317" i="1"/>
  <c r="R348" i="1"/>
  <c r="R347" i="1" s="1"/>
  <c r="R376" i="1"/>
  <c r="R375" i="1" s="1"/>
  <c r="S376" i="1"/>
  <c r="S375" i="1" s="1"/>
  <c r="S613" i="1"/>
  <c r="R145" i="1"/>
  <c r="Q285" i="1"/>
  <c r="Q659" i="1"/>
  <c r="R137" i="1"/>
  <c r="R594" i="1"/>
  <c r="S634" i="1"/>
  <c r="S285" i="1"/>
  <c r="Q645" i="1"/>
  <c r="Q348" i="1"/>
  <c r="Q347" i="1" s="1"/>
  <c r="Q664" i="1"/>
  <c r="Q247" i="1"/>
  <c r="R407" i="1"/>
  <c r="R159" i="1"/>
  <c r="S290" i="1"/>
  <c r="R106" i="1"/>
  <c r="R105" i="1" s="1"/>
  <c r="Q388" i="1"/>
  <c r="S645" i="1"/>
  <c r="S650" i="1"/>
  <c r="R588" i="1"/>
  <c r="Q440" i="1"/>
  <c r="Q439" i="1" s="1"/>
  <c r="Q639" i="1"/>
  <c r="R311" i="1"/>
  <c r="Q334" i="1"/>
  <c r="S322" i="1"/>
  <c r="Q337" i="1"/>
  <c r="R280" i="1"/>
  <c r="S242" i="1"/>
  <c r="S241" i="1" s="1"/>
  <c r="S271" i="1"/>
  <c r="R152" i="1"/>
  <c r="S234" i="1"/>
  <c r="R130" i="1"/>
  <c r="R142" i="1"/>
  <c r="S153" i="1"/>
  <c r="S653" i="1"/>
  <c r="Q623" i="1"/>
  <c r="Q579" i="1"/>
  <c r="R271" i="1"/>
  <c r="S266" i="1"/>
  <c r="R266" i="1"/>
  <c r="R263" i="1"/>
  <c r="R189" i="1"/>
  <c r="Q73" i="1"/>
  <c r="S70" i="1"/>
  <c r="Q49" i="1"/>
  <c r="Q61" i="1"/>
  <c r="Q254" i="1"/>
  <c r="Q290" i="1"/>
  <c r="R290" i="1"/>
  <c r="R308" i="1"/>
  <c r="Q312" i="1"/>
  <c r="Q360" i="1"/>
  <c r="Q370" i="1"/>
  <c r="Q401" i="1"/>
  <c r="R413" i="1"/>
  <c r="S554" i="1"/>
  <c r="S557" i="1"/>
  <c r="Q557" i="1"/>
  <c r="R631" i="1"/>
  <c r="Q159" i="1"/>
  <c r="Q237" i="1"/>
  <c r="S263" i="1"/>
  <c r="Q266" i="1"/>
  <c r="Q274" i="1"/>
  <c r="R277" i="1"/>
  <c r="S280" i="1"/>
  <c r="R285" i="1"/>
  <c r="S311" i="1"/>
  <c r="S299" i="1" s="1"/>
  <c r="Q325" i="1"/>
  <c r="R328" i="1"/>
  <c r="S331" i="1"/>
  <c r="S366" i="1"/>
  <c r="R371" i="1"/>
  <c r="S407" i="1"/>
  <c r="R639" i="1"/>
  <c r="R664" i="1"/>
  <c r="R97" i="1"/>
  <c r="S142" i="1"/>
  <c r="Q170" i="1"/>
  <c r="Q180" i="1"/>
  <c r="R183" i="1"/>
  <c r="S186" i="1"/>
  <c r="S176" i="1" s="1"/>
  <c r="S193" i="1"/>
  <c r="Q229" i="1"/>
  <c r="R247" i="1"/>
  <c r="S355" i="1"/>
  <c r="Q376" i="1"/>
  <c r="S391" i="1"/>
  <c r="S420" i="1"/>
  <c r="S440" i="1"/>
  <c r="R542" i="1"/>
  <c r="R545" i="1"/>
  <c r="R571" i="1"/>
  <c r="S579" i="1"/>
  <c r="Q601" i="1"/>
  <c r="Q21" i="1"/>
  <c r="R24" i="1"/>
  <c r="S27" i="1"/>
  <c r="S37" i="1"/>
  <c r="Q43" i="1"/>
  <c r="R49" i="1"/>
  <c r="S52" i="1"/>
  <c r="Q58" i="1"/>
  <c r="R61" i="1"/>
  <c r="Q70" i="1"/>
  <c r="R73" i="1"/>
  <c r="Q77" i="1"/>
  <c r="R87" i="1"/>
  <c r="S90" i="1"/>
  <c r="S97" i="1"/>
  <c r="S105" i="1"/>
  <c r="Q106" i="1"/>
  <c r="S115" i="1"/>
  <c r="Q118" i="1"/>
  <c r="R121" i="1"/>
  <c r="S124" i="1"/>
  <c r="S130" i="1"/>
  <c r="S137" i="1"/>
  <c r="Q164" i="1"/>
  <c r="S247" i="1"/>
  <c r="R254" i="1"/>
  <c r="Q199" i="1"/>
  <c r="R202" i="1"/>
  <c r="Q206" i="1"/>
  <c r="R209" i="1"/>
  <c r="R205" i="1" s="1"/>
  <c r="S212" i="1"/>
  <c r="S205" i="1" s="1"/>
  <c r="R217" i="1"/>
  <c r="S223" i="1"/>
  <c r="R241" i="1"/>
  <c r="S348" i="1"/>
  <c r="R356" i="1"/>
  <c r="S383" i="1"/>
  <c r="R388" i="1"/>
  <c r="R397" i="1"/>
  <c r="R424" i="1"/>
  <c r="Q551" i="1"/>
  <c r="R557" i="1"/>
  <c r="Q594" i="1"/>
  <c r="R613" i="1"/>
  <c r="R656" i="1"/>
  <c r="S659" i="1"/>
  <c r="R360" i="1"/>
  <c r="R401" i="1"/>
  <c r="S545" i="1"/>
  <c r="R551" i="1"/>
  <c r="S607" i="1"/>
  <c r="S623" i="1"/>
  <c r="Q653" i="1"/>
  <c r="R337" i="1"/>
  <c r="Q356" i="1"/>
  <c r="Q365" i="1"/>
  <c r="S370" i="1"/>
  <c r="Q382" i="1"/>
  <c r="Q397" i="1"/>
  <c r="Q413" i="1"/>
  <c r="Q424" i="1"/>
  <c r="R440" i="1"/>
  <c r="Q542" i="1"/>
  <c r="R554" i="1"/>
  <c r="R604" i="1"/>
  <c r="Q634" i="1"/>
  <c r="S642" i="1"/>
  <c r="Q567" i="1"/>
  <c r="R566" i="1"/>
  <c r="Q571" i="1"/>
  <c r="S588" i="1"/>
  <c r="Q613" i="1"/>
  <c r="Q631" i="1"/>
  <c r="R634" i="1"/>
  <c r="S664" i="1"/>
  <c r="K568" i="1"/>
  <c r="S152" i="1" l="1"/>
  <c r="Q246" i="1"/>
  <c r="R284" i="1"/>
  <c r="S284" i="1"/>
  <c r="Q216" i="1"/>
  <c r="R136" i="1"/>
  <c r="Q284" i="1"/>
  <c r="R406" i="1"/>
  <c r="Q152" i="1"/>
  <c r="W670" i="1"/>
  <c r="Y670" i="1"/>
  <c r="X670" i="1"/>
  <c r="Q387" i="1"/>
  <c r="S541" i="1"/>
  <c r="S36" i="1"/>
  <c r="Q36" i="1"/>
  <c r="R36" i="1"/>
  <c r="Q262" i="1"/>
  <c r="Q566" i="1"/>
  <c r="Q550" i="1" s="1"/>
  <c r="Q355" i="1"/>
  <c r="Q346" i="1" s="1"/>
  <c r="Q105" i="1"/>
  <c r="Q375" i="1"/>
  <c r="R96" i="1"/>
  <c r="R370" i="1"/>
  <c r="Q316" i="1"/>
  <c r="S76" i="1"/>
  <c r="R439" i="1"/>
  <c r="R420" i="1"/>
  <c r="Q205" i="1"/>
  <c r="S387" i="1"/>
  <c r="R246" i="1"/>
  <c r="S406" i="1"/>
  <c r="Q311" i="1"/>
  <c r="R355" i="1"/>
  <c r="R216" i="1"/>
  <c r="S246" i="1"/>
  <c r="S114" i="1"/>
  <c r="S96" i="1"/>
  <c r="Q76" i="1"/>
  <c r="S216" i="1"/>
  <c r="Q176" i="1"/>
  <c r="S365" i="1"/>
  <c r="R262" i="1"/>
  <c r="Q17" i="1"/>
  <c r="S17" i="1"/>
  <c r="R316" i="1"/>
  <c r="S262" i="1"/>
  <c r="R176" i="1"/>
  <c r="S550" i="1"/>
  <c r="R550" i="1"/>
  <c r="R76" i="1"/>
  <c r="R541" i="1"/>
  <c r="Q541" i="1"/>
  <c r="Q420" i="1"/>
  <c r="Q406" i="1"/>
  <c r="S382" i="1"/>
  <c r="S347" i="1"/>
  <c r="Q192" i="1"/>
  <c r="S136" i="1"/>
  <c r="Q114" i="1"/>
  <c r="R17" i="1"/>
  <c r="S439" i="1"/>
  <c r="R387" i="1"/>
  <c r="S192" i="1"/>
  <c r="S151" i="1" s="1"/>
  <c r="R192" i="1"/>
  <c r="S316" i="1"/>
  <c r="R304" i="1"/>
  <c r="R114" i="1"/>
  <c r="K671" i="1"/>
  <c r="K578" i="1"/>
  <c r="R346" i="1" l="1"/>
  <c r="R151" i="1"/>
  <c r="S16" i="1"/>
  <c r="R299" i="1"/>
  <c r="Q299" i="1"/>
  <c r="R16" i="1"/>
  <c r="S346" i="1"/>
  <c r="Q16" i="1"/>
  <c r="Q151" i="1"/>
  <c r="L671" i="1"/>
  <c r="L268" i="1"/>
  <c r="S15" i="1" l="1"/>
  <c r="Q15" i="1"/>
  <c r="R15" i="1"/>
  <c r="M671" i="1"/>
  <c r="N568" i="1"/>
  <c r="T568" i="1" s="1"/>
  <c r="Z568" i="1" s="1"/>
  <c r="O568" i="1"/>
  <c r="U568" i="1" s="1"/>
  <c r="AA568" i="1" s="1"/>
  <c r="P568" i="1"/>
  <c r="V568" i="1" s="1"/>
  <c r="AB568" i="1" s="1"/>
  <c r="L567" i="1"/>
  <c r="O567" i="1" s="1"/>
  <c r="U567" i="1" s="1"/>
  <c r="AA567" i="1" s="1"/>
  <c r="M567" i="1"/>
  <c r="P567" i="1" s="1"/>
  <c r="V567" i="1" s="1"/>
  <c r="AB567" i="1" s="1"/>
  <c r="K567" i="1"/>
  <c r="N276" i="1"/>
  <c r="T276" i="1" s="1"/>
  <c r="Z276" i="1" s="1"/>
  <c r="O276" i="1"/>
  <c r="U276" i="1" s="1"/>
  <c r="AA276" i="1" s="1"/>
  <c r="P276" i="1"/>
  <c r="V276" i="1" s="1"/>
  <c r="AB276" i="1" s="1"/>
  <c r="L275" i="1"/>
  <c r="L274" i="1" s="1"/>
  <c r="O274" i="1" s="1"/>
  <c r="U274" i="1" s="1"/>
  <c r="AA274" i="1" s="1"/>
  <c r="M275" i="1"/>
  <c r="M274" i="1" s="1"/>
  <c r="P274" i="1" s="1"/>
  <c r="V274" i="1" s="1"/>
  <c r="AB274" i="1" s="1"/>
  <c r="K275" i="1"/>
  <c r="K274" i="1" s="1"/>
  <c r="N274" i="1" s="1"/>
  <c r="T274" i="1" s="1"/>
  <c r="Z274" i="1" s="1"/>
  <c r="P267" i="1"/>
  <c r="V267" i="1" s="1"/>
  <c r="AB267" i="1" s="1"/>
  <c r="N268" i="1"/>
  <c r="T268" i="1" s="1"/>
  <c r="Z268" i="1" s="1"/>
  <c r="O268" i="1"/>
  <c r="U268" i="1" s="1"/>
  <c r="AA268" i="1" s="1"/>
  <c r="P268" i="1"/>
  <c r="V268" i="1" s="1"/>
  <c r="AB268" i="1" s="1"/>
  <c r="L267" i="1"/>
  <c r="K267" i="1"/>
  <c r="N267" i="1" s="1"/>
  <c r="T267" i="1" s="1"/>
  <c r="Z267" i="1" s="1"/>
  <c r="M63" i="1"/>
  <c r="M62" i="1" s="1"/>
  <c r="M61" i="1" s="1"/>
  <c r="P61" i="1" s="1"/>
  <c r="V61" i="1" s="1"/>
  <c r="AB61" i="1" s="1"/>
  <c r="L63" i="1"/>
  <c r="L62" i="1" s="1"/>
  <c r="L61" i="1" s="1"/>
  <c r="O61" i="1" s="1"/>
  <c r="U61" i="1" s="1"/>
  <c r="AA61" i="1" s="1"/>
  <c r="K63" i="1"/>
  <c r="N63" i="1" s="1"/>
  <c r="T63" i="1" s="1"/>
  <c r="Z63" i="1" s="1"/>
  <c r="N69" i="1"/>
  <c r="T69" i="1" s="1"/>
  <c r="Z69" i="1" s="1"/>
  <c r="O69" i="1"/>
  <c r="U69" i="1" s="1"/>
  <c r="AA69" i="1" s="1"/>
  <c r="P69" i="1"/>
  <c r="V69" i="1" s="1"/>
  <c r="AB69" i="1" s="1"/>
  <c r="L68" i="1"/>
  <c r="L67" i="1" s="1"/>
  <c r="O67" i="1" s="1"/>
  <c r="U67" i="1" s="1"/>
  <c r="AA67" i="1" s="1"/>
  <c r="M68" i="1"/>
  <c r="M67" i="1" s="1"/>
  <c r="P67" i="1" s="1"/>
  <c r="V67" i="1" s="1"/>
  <c r="AB67" i="1" s="1"/>
  <c r="K68" i="1"/>
  <c r="K67" i="1" s="1"/>
  <c r="N67" i="1" s="1"/>
  <c r="T67" i="1" s="1"/>
  <c r="Z67" i="1" s="1"/>
  <c r="K62" i="1" l="1"/>
  <c r="K61" i="1" s="1"/>
  <c r="N61" i="1" s="1"/>
  <c r="T61" i="1" s="1"/>
  <c r="Z61" i="1" s="1"/>
  <c r="P63" i="1"/>
  <c r="V63" i="1" s="1"/>
  <c r="AB63" i="1" s="1"/>
  <c r="O275" i="1"/>
  <c r="U275" i="1" s="1"/>
  <c r="AA275" i="1" s="1"/>
  <c r="P68" i="1"/>
  <c r="V68" i="1" s="1"/>
  <c r="AB68" i="1" s="1"/>
  <c r="P275" i="1"/>
  <c r="V275" i="1" s="1"/>
  <c r="AB275" i="1" s="1"/>
  <c r="R670" i="1"/>
  <c r="Q670" i="1"/>
  <c r="S670" i="1"/>
  <c r="O267" i="1"/>
  <c r="U267" i="1" s="1"/>
  <c r="AA267" i="1" s="1"/>
  <c r="N567" i="1"/>
  <c r="T567" i="1" s="1"/>
  <c r="Z567" i="1" s="1"/>
  <c r="N275" i="1"/>
  <c r="T275" i="1" s="1"/>
  <c r="Z275" i="1" s="1"/>
  <c r="O63" i="1"/>
  <c r="U63" i="1" s="1"/>
  <c r="AA63" i="1" s="1"/>
  <c r="N62" i="1"/>
  <c r="T62" i="1" s="1"/>
  <c r="Z62" i="1" s="1"/>
  <c r="P62" i="1"/>
  <c r="V62" i="1" s="1"/>
  <c r="AB62" i="1" s="1"/>
  <c r="O62" i="1"/>
  <c r="U62" i="1" s="1"/>
  <c r="AA62" i="1" s="1"/>
  <c r="O68" i="1"/>
  <c r="U68" i="1" s="1"/>
  <c r="AA68" i="1" s="1"/>
  <c r="N68" i="1"/>
  <c r="T68" i="1" s="1"/>
  <c r="Z68" i="1" s="1"/>
  <c r="P669" i="1" l="1"/>
  <c r="V669" i="1" s="1"/>
  <c r="AB669" i="1" s="1"/>
  <c r="O669" i="1"/>
  <c r="U669" i="1" s="1"/>
  <c r="AA669" i="1" s="1"/>
  <c r="N669" i="1"/>
  <c r="T669" i="1" s="1"/>
  <c r="Z669" i="1" s="1"/>
  <c r="P668" i="1"/>
  <c r="V668" i="1" s="1"/>
  <c r="AB668" i="1" s="1"/>
  <c r="O668" i="1"/>
  <c r="U668" i="1" s="1"/>
  <c r="AA668" i="1" s="1"/>
  <c r="N668" i="1"/>
  <c r="T668" i="1" s="1"/>
  <c r="Z668" i="1" s="1"/>
  <c r="P666" i="1"/>
  <c r="V666" i="1" s="1"/>
  <c r="AB666" i="1" s="1"/>
  <c r="O666" i="1"/>
  <c r="U666" i="1" s="1"/>
  <c r="AA666" i="1" s="1"/>
  <c r="N666" i="1"/>
  <c r="T666" i="1" s="1"/>
  <c r="Z666" i="1" s="1"/>
  <c r="P663" i="1"/>
  <c r="V663" i="1" s="1"/>
  <c r="AB663" i="1" s="1"/>
  <c r="O663" i="1"/>
  <c r="U663" i="1" s="1"/>
  <c r="AA663" i="1" s="1"/>
  <c r="N663" i="1"/>
  <c r="T663" i="1" s="1"/>
  <c r="Z663" i="1" s="1"/>
  <c r="P661" i="1"/>
  <c r="V661" i="1" s="1"/>
  <c r="AB661" i="1" s="1"/>
  <c r="O661" i="1"/>
  <c r="U661" i="1" s="1"/>
  <c r="AA661" i="1" s="1"/>
  <c r="N661" i="1"/>
  <c r="T661" i="1" s="1"/>
  <c r="Z661" i="1" s="1"/>
  <c r="P658" i="1"/>
  <c r="V658" i="1" s="1"/>
  <c r="AB658" i="1" s="1"/>
  <c r="O658" i="1"/>
  <c r="U658" i="1" s="1"/>
  <c r="AA658" i="1" s="1"/>
  <c r="N658" i="1"/>
  <c r="T658" i="1" s="1"/>
  <c r="Z658" i="1" s="1"/>
  <c r="P655" i="1"/>
  <c r="V655" i="1" s="1"/>
  <c r="AB655" i="1" s="1"/>
  <c r="O655" i="1"/>
  <c r="U655" i="1" s="1"/>
  <c r="AA655" i="1" s="1"/>
  <c r="N655" i="1"/>
  <c r="T655" i="1" s="1"/>
  <c r="Z655" i="1" s="1"/>
  <c r="P652" i="1"/>
  <c r="V652" i="1" s="1"/>
  <c r="AB652" i="1" s="1"/>
  <c r="O652" i="1"/>
  <c r="U652" i="1" s="1"/>
  <c r="AA652" i="1" s="1"/>
  <c r="N652" i="1"/>
  <c r="T652" i="1" s="1"/>
  <c r="Z652" i="1" s="1"/>
  <c r="P649" i="1"/>
  <c r="V649" i="1" s="1"/>
  <c r="AB649" i="1" s="1"/>
  <c r="O649" i="1"/>
  <c r="U649" i="1" s="1"/>
  <c r="AA649" i="1" s="1"/>
  <c r="N649" i="1"/>
  <c r="T649" i="1" s="1"/>
  <c r="Z649" i="1" s="1"/>
  <c r="P647" i="1"/>
  <c r="V647" i="1" s="1"/>
  <c r="AB647" i="1" s="1"/>
  <c r="O647" i="1"/>
  <c r="U647" i="1" s="1"/>
  <c r="AA647" i="1" s="1"/>
  <c r="N647" i="1"/>
  <c r="T647" i="1" s="1"/>
  <c r="Z647" i="1" s="1"/>
  <c r="P644" i="1"/>
  <c r="V644" i="1" s="1"/>
  <c r="AB644" i="1" s="1"/>
  <c r="O644" i="1"/>
  <c r="U644" i="1" s="1"/>
  <c r="AA644" i="1" s="1"/>
  <c r="N644" i="1"/>
  <c r="T644" i="1" s="1"/>
  <c r="Z644" i="1" s="1"/>
  <c r="P641" i="1"/>
  <c r="V641" i="1" s="1"/>
  <c r="AB641" i="1" s="1"/>
  <c r="O641" i="1"/>
  <c r="U641" i="1" s="1"/>
  <c r="AA641" i="1" s="1"/>
  <c r="N641" i="1"/>
  <c r="T641" i="1" s="1"/>
  <c r="Z641" i="1" s="1"/>
  <c r="P638" i="1"/>
  <c r="V638" i="1" s="1"/>
  <c r="AB638" i="1" s="1"/>
  <c r="O638" i="1"/>
  <c r="U638" i="1" s="1"/>
  <c r="AA638" i="1" s="1"/>
  <c r="N638" i="1"/>
  <c r="T638" i="1" s="1"/>
  <c r="Z638" i="1" s="1"/>
  <c r="P636" i="1"/>
  <c r="V636" i="1" s="1"/>
  <c r="AB636" i="1" s="1"/>
  <c r="O636" i="1"/>
  <c r="U636" i="1" s="1"/>
  <c r="AA636" i="1" s="1"/>
  <c r="N636" i="1"/>
  <c r="T636" i="1" s="1"/>
  <c r="Z636" i="1" s="1"/>
  <c r="P633" i="1"/>
  <c r="V633" i="1" s="1"/>
  <c r="AB633" i="1" s="1"/>
  <c r="O633" i="1"/>
  <c r="U633" i="1" s="1"/>
  <c r="AA633" i="1" s="1"/>
  <c r="N633" i="1"/>
  <c r="T633" i="1" s="1"/>
  <c r="Z633" i="1" s="1"/>
  <c r="P630" i="1"/>
  <c r="V630" i="1" s="1"/>
  <c r="AB630" i="1" s="1"/>
  <c r="O630" i="1"/>
  <c r="U630" i="1" s="1"/>
  <c r="AA630" i="1" s="1"/>
  <c r="N630" i="1"/>
  <c r="T630" i="1" s="1"/>
  <c r="Z630" i="1" s="1"/>
  <c r="P627" i="1"/>
  <c r="V627" i="1" s="1"/>
  <c r="AB627" i="1" s="1"/>
  <c r="O627" i="1"/>
  <c r="U627" i="1" s="1"/>
  <c r="AA627" i="1" s="1"/>
  <c r="N627" i="1"/>
  <c r="T627" i="1" s="1"/>
  <c r="Z627" i="1" s="1"/>
  <c r="P622" i="1"/>
  <c r="V622" i="1" s="1"/>
  <c r="AB622" i="1" s="1"/>
  <c r="O622" i="1"/>
  <c r="U622" i="1" s="1"/>
  <c r="AA622" i="1" s="1"/>
  <c r="N622" i="1"/>
  <c r="T622" i="1" s="1"/>
  <c r="Z622" i="1" s="1"/>
  <c r="P619" i="1"/>
  <c r="V619" i="1" s="1"/>
  <c r="AB619" i="1" s="1"/>
  <c r="O619" i="1"/>
  <c r="U619" i="1" s="1"/>
  <c r="AA619" i="1" s="1"/>
  <c r="N619" i="1"/>
  <c r="T619" i="1" s="1"/>
  <c r="Z619" i="1" s="1"/>
  <c r="P617" i="1"/>
  <c r="V617" i="1" s="1"/>
  <c r="AB617" i="1" s="1"/>
  <c r="O617" i="1"/>
  <c r="U617" i="1" s="1"/>
  <c r="AA617" i="1" s="1"/>
  <c r="N617" i="1"/>
  <c r="T617" i="1" s="1"/>
  <c r="Z617" i="1" s="1"/>
  <c r="P615" i="1"/>
  <c r="V615" i="1" s="1"/>
  <c r="AB615" i="1" s="1"/>
  <c r="O615" i="1"/>
  <c r="U615" i="1" s="1"/>
  <c r="AA615" i="1" s="1"/>
  <c r="N615" i="1"/>
  <c r="T615" i="1" s="1"/>
  <c r="Z615" i="1" s="1"/>
  <c r="P612" i="1"/>
  <c r="V612" i="1" s="1"/>
  <c r="AB612" i="1" s="1"/>
  <c r="O612" i="1"/>
  <c r="U612" i="1" s="1"/>
  <c r="AA612" i="1" s="1"/>
  <c r="N612" i="1"/>
  <c r="T612" i="1" s="1"/>
  <c r="Z612" i="1" s="1"/>
  <c r="P609" i="1"/>
  <c r="V609" i="1" s="1"/>
  <c r="AB609" i="1" s="1"/>
  <c r="O609" i="1"/>
  <c r="U609" i="1" s="1"/>
  <c r="AA609" i="1" s="1"/>
  <c r="N609" i="1"/>
  <c r="T609" i="1" s="1"/>
  <c r="Z609" i="1" s="1"/>
  <c r="P606" i="1"/>
  <c r="V606" i="1" s="1"/>
  <c r="AB606" i="1" s="1"/>
  <c r="O606" i="1"/>
  <c r="U606" i="1" s="1"/>
  <c r="AA606" i="1" s="1"/>
  <c r="N606" i="1"/>
  <c r="T606" i="1" s="1"/>
  <c r="Z606" i="1" s="1"/>
  <c r="P603" i="1"/>
  <c r="V603" i="1" s="1"/>
  <c r="AB603" i="1" s="1"/>
  <c r="O603" i="1"/>
  <c r="U603" i="1" s="1"/>
  <c r="AA603" i="1" s="1"/>
  <c r="N603" i="1"/>
  <c r="T603" i="1" s="1"/>
  <c r="Z603" i="1" s="1"/>
  <c r="P593" i="1"/>
  <c r="V593" i="1" s="1"/>
  <c r="AB593" i="1" s="1"/>
  <c r="O593" i="1"/>
  <c r="U593" i="1" s="1"/>
  <c r="AA593" i="1" s="1"/>
  <c r="N593" i="1"/>
  <c r="T593" i="1" s="1"/>
  <c r="Z593" i="1" s="1"/>
  <c r="P590" i="1"/>
  <c r="V590" i="1" s="1"/>
  <c r="AB590" i="1" s="1"/>
  <c r="O590" i="1"/>
  <c r="U590" i="1" s="1"/>
  <c r="AA590" i="1" s="1"/>
  <c r="N590" i="1"/>
  <c r="T590" i="1" s="1"/>
  <c r="Z590" i="1" s="1"/>
  <c r="P587" i="1"/>
  <c r="V587" i="1" s="1"/>
  <c r="AB587" i="1" s="1"/>
  <c r="O587" i="1"/>
  <c r="U587" i="1" s="1"/>
  <c r="AA587" i="1" s="1"/>
  <c r="N587" i="1"/>
  <c r="T587" i="1" s="1"/>
  <c r="Z587" i="1" s="1"/>
  <c r="P583" i="1"/>
  <c r="V583" i="1" s="1"/>
  <c r="AB583" i="1" s="1"/>
  <c r="O583" i="1"/>
  <c r="U583" i="1" s="1"/>
  <c r="AA583" i="1" s="1"/>
  <c r="N583" i="1"/>
  <c r="T583" i="1" s="1"/>
  <c r="Z583" i="1" s="1"/>
  <c r="P581" i="1"/>
  <c r="V581" i="1" s="1"/>
  <c r="AB581" i="1" s="1"/>
  <c r="O581" i="1"/>
  <c r="U581" i="1" s="1"/>
  <c r="AA581" i="1" s="1"/>
  <c r="N581" i="1"/>
  <c r="T581" i="1" s="1"/>
  <c r="Z581" i="1" s="1"/>
  <c r="P578" i="1"/>
  <c r="V578" i="1" s="1"/>
  <c r="AB578" i="1" s="1"/>
  <c r="O578" i="1"/>
  <c r="U578" i="1" s="1"/>
  <c r="AA578" i="1" s="1"/>
  <c r="P600" i="1"/>
  <c r="V600" i="1" s="1"/>
  <c r="AB600" i="1" s="1"/>
  <c r="O600" i="1"/>
  <c r="U600" i="1" s="1"/>
  <c r="AA600" i="1" s="1"/>
  <c r="N600" i="1"/>
  <c r="T600" i="1" s="1"/>
  <c r="Z600" i="1" s="1"/>
  <c r="P598" i="1"/>
  <c r="V598" i="1" s="1"/>
  <c r="AB598" i="1" s="1"/>
  <c r="O598" i="1"/>
  <c r="U598" i="1" s="1"/>
  <c r="AA598" i="1" s="1"/>
  <c r="N598" i="1"/>
  <c r="T598" i="1" s="1"/>
  <c r="Z598" i="1" s="1"/>
  <c r="P596" i="1"/>
  <c r="V596" i="1" s="1"/>
  <c r="AB596" i="1" s="1"/>
  <c r="O596" i="1"/>
  <c r="U596" i="1" s="1"/>
  <c r="AA596" i="1" s="1"/>
  <c r="N596" i="1"/>
  <c r="T596" i="1" s="1"/>
  <c r="Z596" i="1" s="1"/>
  <c r="P575" i="1"/>
  <c r="V575" i="1" s="1"/>
  <c r="AB575" i="1" s="1"/>
  <c r="O575" i="1"/>
  <c r="U575" i="1" s="1"/>
  <c r="AA575" i="1" s="1"/>
  <c r="N575" i="1"/>
  <c r="T575" i="1" s="1"/>
  <c r="Z575" i="1" s="1"/>
  <c r="P573" i="1"/>
  <c r="V573" i="1" s="1"/>
  <c r="AB573" i="1" s="1"/>
  <c r="O573" i="1"/>
  <c r="U573" i="1" s="1"/>
  <c r="AA573" i="1" s="1"/>
  <c r="N573" i="1"/>
  <c r="T573" i="1" s="1"/>
  <c r="Z573" i="1" s="1"/>
  <c r="P570" i="1"/>
  <c r="V570" i="1" s="1"/>
  <c r="AB570" i="1" s="1"/>
  <c r="O570" i="1"/>
  <c r="U570" i="1" s="1"/>
  <c r="AA570" i="1" s="1"/>
  <c r="N570" i="1"/>
  <c r="T570" i="1" s="1"/>
  <c r="Z570" i="1" s="1"/>
  <c r="P565" i="1"/>
  <c r="V565" i="1" s="1"/>
  <c r="AB565" i="1" s="1"/>
  <c r="O565" i="1"/>
  <c r="U565" i="1" s="1"/>
  <c r="AA565" i="1" s="1"/>
  <c r="N565" i="1"/>
  <c r="T565" i="1" s="1"/>
  <c r="Z565" i="1" s="1"/>
  <c r="P561" i="1"/>
  <c r="V561" i="1" s="1"/>
  <c r="AB561" i="1" s="1"/>
  <c r="O561" i="1"/>
  <c r="U561" i="1" s="1"/>
  <c r="AA561" i="1" s="1"/>
  <c r="N561" i="1"/>
  <c r="T561" i="1" s="1"/>
  <c r="Z561" i="1" s="1"/>
  <c r="P559" i="1"/>
  <c r="V559" i="1" s="1"/>
  <c r="AB559" i="1" s="1"/>
  <c r="O559" i="1"/>
  <c r="U559" i="1" s="1"/>
  <c r="AA559" i="1" s="1"/>
  <c r="N559" i="1"/>
  <c r="T559" i="1" s="1"/>
  <c r="Z559" i="1" s="1"/>
  <c r="P556" i="1"/>
  <c r="V556" i="1" s="1"/>
  <c r="AB556" i="1" s="1"/>
  <c r="O556" i="1"/>
  <c r="U556" i="1" s="1"/>
  <c r="AA556" i="1" s="1"/>
  <c r="N556" i="1"/>
  <c r="T556" i="1" s="1"/>
  <c r="Z556" i="1" s="1"/>
  <c r="P553" i="1"/>
  <c r="V553" i="1" s="1"/>
  <c r="AB553" i="1" s="1"/>
  <c r="O553" i="1"/>
  <c r="U553" i="1" s="1"/>
  <c r="AA553" i="1" s="1"/>
  <c r="N553" i="1"/>
  <c r="T553" i="1" s="1"/>
  <c r="Z553" i="1" s="1"/>
  <c r="P547" i="1"/>
  <c r="V547" i="1" s="1"/>
  <c r="AB547" i="1" s="1"/>
  <c r="O547" i="1"/>
  <c r="U547" i="1" s="1"/>
  <c r="AA547" i="1" s="1"/>
  <c r="N547" i="1"/>
  <c r="T547" i="1" s="1"/>
  <c r="Z547" i="1" s="1"/>
  <c r="P544" i="1"/>
  <c r="V544" i="1" s="1"/>
  <c r="AB544" i="1" s="1"/>
  <c r="O544" i="1"/>
  <c r="U544" i="1" s="1"/>
  <c r="AA544" i="1" s="1"/>
  <c r="N544" i="1"/>
  <c r="T544" i="1" s="1"/>
  <c r="Z544" i="1" s="1"/>
  <c r="P442" i="1"/>
  <c r="V442" i="1" s="1"/>
  <c r="AB442" i="1" s="1"/>
  <c r="O442" i="1"/>
  <c r="U442" i="1" s="1"/>
  <c r="AA442" i="1" s="1"/>
  <c r="N442" i="1"/>
  <c r="T442" i="1" s="1"/>
  <c r="Z442" i="1" s="1"/>
  <c r="P426" i="1"/>
  <c r="V426" i="1" s="1"/>
  <c r="AB426" i="1" s="1"/>
  <c r="O426" i="1"/>
  <c r="U426" i="1" s="1"/>
  <c r="AA426" i="1" s="1"/>
  <c r="N426" i="1"/>
  <c r="T426" i="1" s="1"/>
  <c r="Z426" i="1" s="1"/>
  <c r="P423" i="1"/>
  <c r="V423" i="1" s="1"/>
  <c r="AB423" i="1" s="1"/>
  <c r="O423" i="1"/>
  <c r="U423" i="1" s="1"/>
  <c r="AA423" i="1" s="1"/>
  <c r="N423" i="1"/>
  <c r="T423" i="1" s="1"/>
  <c r="Z423" i="1" s="1"/>
  <c r="P415" i="1"/>
  <c r="V415" i="1" s="1"/>
  <c r="AB415" i="1" s="1"/>
  <c r="O415" i="1"/>
  <c r="U415" i="1" s="1"/>
  <c r="AA415" i="1" s="1"/>
  <c r="N415" i="1"/>
  <c r="T415" i="1" s="1"/>
  <c r="Z415" i="1" s="1"/>
  <c r="P412" i="1"/>
  <c r="V412" i="1" s="1"/>
  <c r="AB412" i="1" s="1"/>
  <c r="O412" i="1"/>
  <c r="U412" i="1" s="1"/>
  <c r="AA412" i="1" s="1"/>
  <c r="N412" i="1"/>
  <c r="T412" i="1" s="1"/>
  <c r="Z412" i="1" s="1"/>
  <c r="P409" i="1"/>
  <c r="V409" i="1" s="1"/>
  <c r="AB409" i="1" s="1"/>
  <c r="O409" i="1"/>
  <c r="U409" i="1" s="1"/>
  <c r="AA409" i="1" s="1"/>
  <c r="N409" i="1"/>
  <c r="T409" i="1" s="1"/>
  <c r="Z409" i="1" s="1"/>
  <c r="P404" i="1"/>
  <c r="V404" i="1" s="1"/>
  <c r="AB404" i="1" s="1"/>
  <c r="O404" i="1"/>
  <c r="U404" i="1" s="1"/>
  <c r="AA404" i="1" s="1"/>
  <c r="N404" i="1"/>
  <c r="T404" i="1" s="1"/>
  <c r="Z404" i="1" s="1"/>
  <c r="P399" i="1"/>
  <c r="V399" i="1" s="1"/>
  <c r="AB399" i="1" s="1"/>
  <c r="O399" i="1"/>
  <c r="U399" i="1" s="1"/>
  <c r="AA399" i="1" s="1"/>
  <c r="N399" i="1"/>
  <c r="T399" i="1" s="1"/>
  <c r="Z399" i="1" s="1"/>
  <c r="P396" i="1"/>
  <c r="V396" i="1" s="1"/>
  <c r="AB396" i="1" s="1"/>
  <c r="O396" i="1"/>
  <c r="U396" i="1" s="1"/>
  <c r="AA396" i="1" s="1"/>
  <c r="N396" i="1"/>
  <c r="T396" i="1" s="1"/>
  <c r="Z396" i="1" s="1"/>
  <c r="P393" i="1"/>
  <c r="V393" i="1" s="1"/>
  <c r="AB393" i="1" s="1"/>
  <c r="O393" i="1"/>
  <c r="U393" i="1" s="1"/>
  <c r="AA393" i="1" s="1"/>
  <c r="N393" i="1"/>
  <c r="T393" i="1" s="1"/>
  <c r="Z393" i="1" s="1"/>
  <c r="P390" i="1"/>
  <c r="V390" i="1" s="1"/>
  <c r="AB390" i="1" s="1"/>
  <c r="O390" i="1"/>
  <c r="U390" i="1" s="1"/>
  <c r="AA390" i="1" s="1"/>
  <c r="N390" i="1"/>
  <c r="T390" i="1" s="1"/>
  <c r="Z390" i="1" s="1"/>
  <c r="P385" i="1"/>
  <c r="V385" i="1" s="1"/>
  <c r="AB385" i="1" s="1"/>
  <c r="O385" i="1"/>
  <c r="U385" i="1" s="1"/>
  <c r="AA385" i="1" s="1"/>
  <c r="N385" i="1"/>
  <c r="T385" i="1" s="1"/>
  <c r="Z385" i="1" s="1"/>
  <c r="P380" i="1"/>
  <c r="V380" i="1" s="1"/>
  <c r="AB380" i="1" s="1"/>
  <c r="O380" i="1"/>
  <c r="U380" i="1" s="1"/>
  <c r="AA380" i="1" s="1"/>
  <c r="N380" i="1"/>
  <c r="T380" i="1" s="1"/>
  <c r="Z380" i="1" s="1"/>
  <c r="P378" i="1"/>
  <c r="V378" i="1" s="1"/>
  <c r="AB378" i="1" s="1"/>
  <c r="O378" i="1"/>
  <c r="U378" i="1" s="1"/>
  <c r="AA378" i="1" s="1"/>
  <c r="N378" i="1"/>
  <c r="T378" i="1" s="1"/>
  <c r="Z378" i="1" s="1"/>
  <c r="P373" i="1"/>
  <c r="V373" i="1" s="1"/>
  <c r="AB373" i="1" s="1"/>
  <c r="O373" i="1"/>
  <c r="U373" i="1" s="1"/>
  <c r="AA373" i="1" s="1"/>
  <c r="N373" i="1"/>
  <c r="T373" i="1" s="1"/>
  <c r="Z373" i="1" s="1"/>
  <c r="P368" i="1"/>
  <c r="V368" i="1" s="1"/>
  <c r="AB368" i="1" s="1"/>
  <c r="O368" i="1"/>
  <c r="U368" i="1" s="1"/>
  <c r="AA368" i="1" s="1"/>
  <c r="N368" i="1"/>
  <c r="T368" i="1" s="1"/>
  <c r="Z368" i="1" s="1"/>
  <c r="P363" i="1"/>
  <c r="V363" i="1" s="1"/>
  <c r="AB363" i="1" s="1"/>
  <c r="O363" i="1"/>
  <c r="U363" i="1" s="1"/>
  <c r="AA363" i="1" s="1"/>
  <c r="N363" i="1"/>
  <c r="T363" i="1" s="1"/>
  <c r="Z363" i="1" s="1"/>
  <c r="P358" i="1"/>
  <c r="V358" i="1" s="1"/>
  <c r="AB358" i="1" s="1"/>
  <c r="O358" i="1"/>
  <c r="U358" i="1" s="1"/>
  <c r="AA358" i="1" s="1"/>
  <c r="N358" i="1"/>
  <c r="T358" i="1" s="1"/>
  <c r="Z358" i="1" s="1"/>
  <c r="P352" i="1"/>
  <c r="V352" i="1" s="1"/>
  <c r="AB352" i="1" s="1"/>
  <c r="O352" i="1"/>
  <c r="U352" i="1" s="1"/>
  <c r="AA352" i="1" s="1"/>
  <c r="N352" i="1"/>
  <c r="T352" i="1" s="1"/>
  <c r="Z352" i="1" s="1"/>
  <c r="P350" i="1"/>
  <c r="V350" i="1" s="1"/>
  <c r="AB350" i="1" s="1"/>
  <c r="O350" i="1"/>
  <c r="U350" i="1" s="1"/>
  <c r="AA350" i="1" s="1"/>
  <c r="N350" i="1"/>
  <c r="T350" i="1" s="1"/>
  <c r="Z350" i="1" s="1"/>
  <c r="P339" i="1"/>
  <c r="V339" i="1" s="1"/>
  <c r="AB339" i="1" s="1"/>
  <c r="O339" i="1"/>
  <c r="U339" i="1" s="1"/>
  <c r="AA339" i="1" s="1"/>
  <c r="N339" i="1"/>
  <c r="T339" i="1" s="1"/>
  <c r="Z339" i="1" s="1"/>
  <c r="P336" i="1"/>
  <c r="V336" i="1" s="1"/>
  <c r="AB336" i="1" s="1"/>
  <c r="O336" i="1"/>
  <c r="U336" i="1" s="1"/>
  <c r="AA336" i="1" s="1"/>
  <c r="N336" i="1"/>
  <c r="T336" i="1" s="1"/>
  <c r="Z336" i="1" s="1"/>
  <c r="P333" i="1"/>
  <c r="V333" i="1" s="1"/>
  <c r="AB333" i="1" s="1"/>
  <c r="O333" i="1"/>
  <c r="U333" i="1" s="1"/>
  <c r="AA333" i="1" s="1"/>
  <c r="N333" i="1"/>
  <c r="T333" i="1" s="1"/>
  <c r="Z333" i="1" s="1"/>
  <c r="P330" i="1"/>
  <c r="V330" i="1" s="1"/>
  <c r="AB330" i="1" s="1"/>
  <c r="O330" i="1"/>
  <c r="U330" i="1" s="1"/>
  <c r="AA330" i="1" s="1"/>
  <c r="N330" i="1"/>
  <c r="T330" i="1" s="1"/>
  <c r="Z330" i="1" s="1"/>
  <c r="P327" i="1"/>
  <c r="V327" i="1" s="1"/>
  <c r="AB327" i="1" s="1"/>
  <c r="O327" i="1"/>
  <c r="U327" i="1" s="1"/>
  <c r="AA327" i="1" s="1"/>
  <c r="N327" i="1"/>
  <c r="T327" i="1" s="1"/>
  <c r="Z327" i="1" s="1"/>
  <c r="P324" i="1"/>
  <c r="V324" i="1" s="1"/>
  <c r="AB324" i="1" s="1"/>
  <c r="O324" i="1"/>
  <c r="U324" i="1" s="1"/>
  <c r="AA324" i="1" s="1"/>
  <c r="N324" i="1"/>
  <c r="T324" i="1" s="1"/>
  <c r="Z324" i="1" s="1"/>
  <c r="P321" i="1"/>
  <c r="V321" i="1" s="1"/>
  <c r="AB321" i="1" s="1"/>
  <c r="O321" i="1"/>
  <c r="U321" i="1" s="1"/>
  <c r="AA321" i="1" s="1"/>
  <c r="N321" i="1"/>
  <c r="T321" i="1" s="1"/>
  <c r="Z321" i="1" s="1"/>
  <c r="P319" i="1"/>
  <c r="V319" i="1" s="1"/>
  <c r="AB319" i="1" s="1"/>
  <c r="O319" i="1"/>
  <c r="U319" i="1" s="1"/>
  <c r="AA319" i="1" s="1"/>
  <c r="N319" i="1"/>
  <c r="T319" i="1" s="1"/>
  <c r="Z319" i="1" s="1"/>
  <c r="P314" i="1"/>
  <c r="V314" i="1" s="1"/>
  <c r="AB314" i="1" s="1"/>
  <c r="O314" i="1"/>
  <c r="U314" i="1" s="1"/>
  <c r="AA314" i="1" s="1"/>
  <c r="N314" i="1"/>
  <c r="T314" i="1" s="1"/>
  <c r="Z314" i="1" s="1"/>
  <c r="P310" i="1"/>
  <c r="V310" i="1" s="1"/>
  <c r="AB310" i="1" s="1"/>
  <c r="O310" i="1"/>
  <c r="U310" i="1" s="1"/>
  <c r="AA310" i="1" s="1"/>
  <c r="N310" i="1"/>
  <c r="T310" i="1" s="1"/>
  <c r="Z310" i="1" s="1"/>
  <c r="P294" i="1"/>
  <c r="V294" i="1" s="1"/>
  <c r="AB294" i="1" s="1"/>
  <c r="O294" i="1"/>
  <c r="U294" i="1" s="1"/>
  <c r="AA294" i="1" s="1"/>
  <c r="N294" i="1"/>
  <c r="T294" i="1" s="1"/>
  <c r="Z294" i="1" s="1"/>
  <c r="P292" i="1"/>
  <c r="V292" i="1" s="1"/>
  <c r="AB292" i="1" s="1"/>
  <c r="O292" i="1"/>
  <c r="U292" i="1" s="1"/>
  <c r="AA292" i="1" s="1"/>
  <c r="N292" i="1"/>
  <c r="T292" i="1" s="1"/>
  <c r="Z292" i="1" s="1"/>
  <c r="P289" i="1"/>
  <c r="V289" i="1" s="1"/>
  <c r="AB289" i="1" s="1"/>
  <c r="O289" i="1"/>
  <c r="U289" i="1" s="1"/>
  <c r="AA289" i="1" s="1"/>
  <c r="N289" i="1"/>
  <c r="T289" i="1" s="1"/>
  <c r="Z289" i="1" s="1"/>
  <c r="P287" i="1"/>
  <c r="V287" i="1" s="1"/>
  <c r="AB287" i="1" s="1"/>
  <c r="O287" i="1"/>
  <c r="U287" i="1" s="1"/>
  <c r="AA287" i="1" s="1"/>
  <c r="N287" i="1"/>
  <c r="T287" i="1" s="1"/>
  <c r="Z287" i="1" s="1"/>
  <c r="P282" i="1"/>
  <c r="V282" i="1" s="1"/>
  <c r="AB282" i="1" s="1"/>
  <c r="O282" i="1"/>
  <c r="U282" i="1" s="1"/>
  <c r="AA282" i="1" s="1"/>
  <c r="N282" i="1"/>
  <c r="T282" i="1" s="1"/>
  <c r="Z282" i="1" s="1"/>
  <c r="P279" i="1"/>
  <c r="V279" i="1" s="1"/>
  <c r="AB279" i="1" s="1"/>
  <c r="O279" i="1"/>
  <c r="U279" i="1" s="1"/>
  <c r="AA279" i="1" s="1"/>
  <c r="N279" i="1"/>
  <c r="T279" i="1" s="1"/>
  <c r="Z279" i="1" s="1"/>
  <c r="P273" i="1"/>
  <c r="V273" i="1" s="1"/>
  <c r="AB273" i="1" s="1"/>
  <c r="O273" i="1"/>
  <c r="U273" i="1" s="1"/>
  <c r="AA273" i="1" s="1"/>
  <c r="N273" i="1"/>
  <c r="T273" i="1" s="1"/>
  <c r="Z273" i="1" s="1"/>
  <c r="P270" i="1"/>
  <c r="V270" i="1" s="1"/>
  <c r="AB270" i="1" s="1"/>
  <c r="O270" i="1"/>
  <c r="U270" i="1" s="1"/>
  <c r="AA270" i="1" s="1"/>
  <c r="N270" i="1"/>
  <c r="T270" i="1" s="1"/>
  <c r="Z270" i="1" s="1"/>
  <c r="P265" i="1"/>
  <c r="V265" i="1" s="1"/>
  <c r="AB265" i="1" s="1"/>
  <c r="O265" i="1"/>
  <c r="U265" i="1" s="1"/>
  <c r="AA265" i="1" s="1"/>
  <c r="N265" i="1"/>
  <c r="T265" i="1" s="1"/>
  <c r="Z265" i="1" s="1"/>
  <c r="P260" i="1"/>
  <c r="V260" i="1" s="1"/>
  <c r="AB260" i="1" s="1"/>
  <c r="O260" i="1"/>
  <c r="U260" i="1" s="1"/>
  <c r="AA260" i="1" s="1"/>
  <c r="N260" i="1"/>
  <c r="T260" i="1" s="1"/>
  <c r="Z260" i="1" s="1"/>
  <c r="P258" i="1"/>
  <c r="V258" i="1" s="1"/>
  <c r="AB258" i="1" s="1"/>
  <c r="O258" i="1"/>
  <c r="U258" i="1" s="1"/>
  <c r="AA258" i="1" s="1"/>
  <c r="N258" i="1"/>
  <c r="T258" i="1" s="1"/>
  <c r="Z258" i="1" s="1"/>
  <c r="P256" i="1"/>
  <c r="V256" i="1" s="1"/>
  <c r="AB256" i="1" s="1"/>
  <c r="O256" i="1"/>
  <c r="U256" i="1" s="1"/>
  <c r="AA256" i="1" s="1"/>
  <c r="N256" i="1"/>
  <c r="T256" i="1" s="1"/>
  <c r="Z256" i="1" s="1"/>
  <c r="P253" i="1"/>
  <c r="V253" i="1" s="1"/>
  <c r="AB253" i="1" s="1"/>
  <c r="O253" i="1"/>
  <c r="U253" i="1" s="1"/>
  <c r="AA253" i="1" s="1"/>
  <c r="N253" i="1"/>
  <c r="T253" i="1" s="1"/>
  <c r="Z253" i="1" s="1"/>
  <c r="P251" i="1"/>
  <c r="V251" i="1" s="1"/>
  <c r="AB251" i="1" s="1"/>
  <c r="O251" i="1"/>
  <c r="U251" i="1" s="1"/>
  <c r="AA251" i="1" s="1"/>
  <c r="N251" i="1"/>
  <c r="T251" i="1" s="1"/>
  <c r="Z251" i="1" s="1"/>
  <c r="P249" i="1"/>
  <c r="V249" i="1" s="1"/>
  <c r="AB249" i="1" s="1"/>
  <c r="O249" i="1"/>
  <c r="U249" i="1" s="1"/>
  <c r="AA249" i="1" s="1"/>
  <c r="N249" i="1"/>
  <c r="T249" i="1" s="1"/>
  <c r="Z249" i="1" s="1"/>
  <c r="P244" i="1"/>
  <c r="V244" i="1" s="1"/>
  <c r="AB244" i="1" s="1"/>
  <c r="O244" i="1"/>
  <c r="U244" i="1" s="1"/>
  <c r="AA244" i="1" s="1"/>
  <c r="N244" i="1"/>
  <c r="T244" i="1" s="1"/>
  <c r="Z244" i="1" s="1"/>
  <c r="P239" i="1"/>
  <c r="V239" i="1" s="1"/>
  <c r="AB239" i="1" s="1"/>
  <c r="O239" i="1"/>
  <c r="U239" i="1" s="1"/>
  <c r="AA239" i="1" s="1"/>
  <c r="N239" i="1"/>
  <c r="T239" i="1" s="1"/>
  <c r="Z239" i="1" s="1"/>
  <c r="P236" i="1"/>
  <c r="V236" i="1" s="1"/>
  <c r="AB236" i="1" s="1"/>
  <c r="O236" i="1"/>
  <c r="U236" i="1" s="1"/>
  <c r="AA236" i="1" s="1"/>
  <c r="N236" i="1"/>
  <c r="T236" i="1" s="1"/>
  <c r="Z236" i="1" s="1"/>
  <c r="P233" i="1"/>
  <c r="V233" i="1" s="1"/>
  <c r="AB233" i="1" s="1"/>
  <c r="O233" i="1"/>
  <c r="U233" i="1" s="1"/>
  <c r="AA233" i="1" s="1"/>
  <c r="N233" i="1"/>
  <c r="T233" i="1" s="1"/>
  <c r="Z233" i="1" s="1"/>
  <c r="P232" i="1"/>
  <c r="V232" i="1" s="1"/>
  <c r="AB232" i="1" s="1"/>
  <c r="O232" i="1"/>
  <c r="U232" i="1" s="1"/>
  <c r="AA232" i="1" s="1"/>
  <c r="P231" i="1"/>
  <c r="V231" i="1" s="1"/>
  <c r="AB231" i="1" s="1"/>
  <c r="O231" i="1"/>
  <c r="U231" i="1" s="1"/>
  <c r="AA231" i="1" s="1"/>
  <c r="N231" i="1"/>
  <c r="T231" i="1" s="1"/>
  <c r="Z231" i="1" s="1"/>
  <c r="P228" i="1"/>
  <c r="V228" i="1" s="1"/>
  <c r="AB228" i="1" s="1"/>
  <c r="O228" i="1"/>
  <c r="U228" i="1" s="1"/>
  <c r="AA228" i="1" s="1"/>
  <c r="N228" i="1"/>
  <c r="T228" i="1" s="1"/>
  <c r="Z228" i="1" s="1"/>
  <c r="P225" i="1"/>
  <c r="V225" i="1" s="1"/>
  <c r="AB225" i="1" s="1"/>
  <c r="O225" i="1"/>
  <c r="U225" i="1" s="1"/>
  <c r="AA225" i="1" s="1"/>
  <c r="N225" i="1"/>
  <c r="T225" i="1" s="1"/>
  <c r="Z225" i="1" s="1"/>
  <c r="P219" i="1"/>
  <c r="V219" i="1" s="1"/>
  <c r="AB219" i="1" s="1"/>
  <c r="O219" i="1"/>
  <c r="U219" i="1" s="1"/>
  <c r="AA219" i="1" s="1"/>
  <c r="N219" i="1"/>
  <c r="T219" i="1" s="1"/>
  <c r="Z219" i="1" s="1"/>
  <c r="P214" i="1"/>
  <c r="V214" i="1" s="1"/>
  <c r="AB214" i="1" s="1"/>
  <c r="O214" i="1"/>
  <c r="U214" i="1" s="1"/>
  <c r="AA214" i="1" s="1"/>
  <c r="N214" i="1"/>
  <c r="T214" i="1" s="1"/>
  <c r="Z214" i="1" s="1"/>
  <c r="P211" i="1"/>
  <c r="V211" i="1" s="1"/>
  <c r="AB211" i="1" s="1"/>
  <c r="O211" i="1"/>
  <c r="U211" i="1" s="1"/>
  <c r="AA211" i="1" s="1"/>
  <c r="N211" i="1"/>
  <c r="T211" i="1" s="1"/>
  <c r="Z211" i="1" s="1"/>
  <c r="P208" i="1"/>
  <c r="V208" i="1" s="1"/>
  <c r="AB208" i="1" s="1"/>
  <c r="O208" i="1"/>
  <c r="U208" i="1" s="1"/>
  <c r="AA208" i="1" s="1"/>
  <c r="N208" i="1"/>
  <c r="T208" i="1" s="1"/>
  <c r="Z208" i="1" s="1"/>
  <c r="P204" i="1"/>
  <c r="V204" i="1" s="1"/>
  <c r="AB204" i="1" s="1"/>
  <c r="O204" i="1"/>
  <c r="U204" i="1" s="1"/>
  <c r="AA204" i="1" s="1"/>
  <c r="N204" i="1"/>
  <c r="T204" i="1" s="1"/>
  <c r="Z204" i="1" s="1"/>
  <c r="P201" i="1"/>
  <c r="V201" i="1" s="1"/>
  <c r="AB201" i="1" s="1"/>
  <c r="O201" i="1"/>
  <c r="U201" i="1" s="1"/>
  <c r="AA201" i="1" s="1"/>
  <c r="N201" i="1"/>
  <c r="T201" i="1" s="1"/>
  <c r="Z201" i="1" s="1"/>
  <c r="P198" i="1"/>
  <c r="V198" i="1" s="1"/>
  <c r="AB198" i="1" s="1"/>
  <c r="O198" i="1"/>
  <c r="U198" i="1" s="1"/>
  <c r="AA198" i="1" s="1"/>
  <c r="N198" i="1"/>
  <c r="T198" i="1" s="1"/>
  <c r="Z198" i="1" s="1"/>
  <c r="P195" i="1"/>
  <c r="V195" i="1" s="1"/>
  <c r="AB195" i="1" s="1"/>
  <c r="O195" i="1"/>
  <c r="U195" i="1" s="1"/>
  <c r="AA195" i="1" s="1"/>
  <c r="N195" i="1"/>
  <c r="T195" i="1" s="1"/>
  <c r="Z195" i="1" s="1"/>
  <c r="P191" i="1"/>
  <c r="V191" i="1" s="1"/>
  <c r="AB191" i="1" s="1"/>
  <c r="O191" i="1"/>
  <c r="U191" i="1" s="1"/>
  <c r="AA191" i="1" s="1"/>
  <c r="N191" i="1"/>
  <c r="T191" i="1" s="1"/>
  <c r="Z191" i="1" s="1"/>
  <c r="P188" i="1"/>
  <c r="V188" i="1" s="1"/>
  <c r="AB188" i="1" s="1"/>
  <c r="O188" i="1"/>
  <c r="U188" i="1" s="1"/>
  <c r="AA188" i="1" s="1"/>
  <c r="N188" i="1"/>
  <c r="T188" i="1" s="1"/>
  <c r="Z188" i="1" s="1"/>
  <c r="P185" i="1"/>
  <c r="V185" i="1" s="1"/>
  <c r="AB185" i="1" s="1"/>
  <c r="O185" i="1"/>
  <c r="U185" i="1" s="1"/>
  <c r="AA185" i="1" s="1"/>
  <c r="N185" i="1"/>
  <c r="T185" i="1" s="1"/>
  <c r="Z185" i="1" s="1"/>
  <c r="P182" i="1"/>
  <c r="V182" i="1" s="1"/>
  <c r="AB182" i="1" s="1"/>
  <c r="O182" i="1"/>
  <c r="U182" i="1" s="1"/>
  <c r="AA182" i="1" s="1"/>
  <c r="N182" i="1"/>
  <c r="T182" i="1" s="1"/>
  <c r="Z182" i="1" s="1"/>
  <c r="P179" i="1"/>
  <c r="V179" i="1" s="1"/>
  <c r="AB179" i="1" s="1"/>
  <c r="O179" i="1"/>
  <c r="U179" i="1" s="1"/>
  <c r="AA179" i="1" s="1"/>
  <c r="N179" i="1"/>
  <c r="T179" i="1" s="1"/>
  <c r="Z179" i="1" s="1"/>
  <c r="P172" i="1"/>
  <c r="V172" i="1" s="1"/>
  <c r="AB172" i="1" s="1"/>
  <c r="O172" i="1"/>
  <c r="U172" i="1" s="1"/>
  <c r="AA172" i="1" s="1"/>
  <c r="N172" i="1"/>
  <c r="T172" i="1" s="1"/>
  <c r="Z172" i="1" s="1"/>
  <c r="P169" i="1"/>
  <c r="V169" i="1" s="1"/>
  <c r="AB169" i="1" s="1"/>
  <c r="O169" i="1"/>
  <c r="U169" i="1" s="1"/>
  <c r="AA169" i="1" s="1"/>
  <c r="N169" i="1"/>
  <c r="T169" i="1" s="1"/>
  <c r="Z169" i="1" s="1"/>
  <c r="P166" i="1"/>
  <c r="V166" i="1" s="1"/>
  <c r="AB166" i="1" s="1"/>
  <c r="O166" i="1"/>
  <c r="U166" i="1" s="1"/>
  <c r="AA166" i="1" s="1"/>
  <c r="N166" i="1"/>
  <c r="T166" i="1" s="1"/>
  <c r="Z166" i="1" s="1"/>
  <c r="P163" i="1"/>
  <c r="V163" i="1" s="1"/>
  <c r="AB163" i="1" s="1"/>
  <c r="O163" i="1"/>
  <c r="U163" i="1" s="1"/>
  <c r="AA163" i="1" s="1"/>
  <c r="N163" i="1"/>
  <c r="T163" i="1" s="1"/>
  <c r="Z163" i="1" s="1"/>
  <c r="P161" i="1"/>
  <c r="V161" i="1" s="1"/>
  <c r="AB161" i="1" s="1"/>
  <c r="O161" i="1"/>
  <c r="U161" i="1" s="1"/>
  <c r="AA161" i="1" s="1"/>
  <c r="N161" i="1"/>
  <c r="T161" i="1" s="1"/>
  <c r="Z161" i="1" s="1"/>
  <c r="P155" i="1"/>
  <c r="V155" i="1" s="1"/>
  <c r="AB155" i="1" s="1"/>
  <c r="O155" i="1"/>
  <c r="U155" i="1" s="1"/>
  <c r="AA155" i="1" s="1"/>
  <c r="N155" i="1"/>
  <c r="T155" i="1" s="1"/>
  <c r="Z155" i="1" s="1"/>
  <c r="P149" i="1"/>
  <c r="V149" i="1" s="1"/>
  <c r="AB149" i="1" s="1"/>
  <c r="O149" i="1"/>
  <c r="U149" i="1" s="1"/>
  <c r="AA149" i="1" s="1"/>
  <c r="N149" i="1"/>
  <c r="T149" i="1" s="1"/>
  <c r="Z149" i="1" s="1"/>
  <c r="P147" i="1"/>
  <c r="V147" i="1" s="1"/>
  <c r="AB147" i="1" s="1"/>
  <c r="O147" i="1"/>
  <c r="U147" i="1" s="1"/>
  <c r="AA147" i="1" s="1"/>
  <c r="N147" i="1"/>
  <c r="T147" i="1" s="1"/>
  <c r="Z147" i="1" s="1"/>
  <c r="P144" i="1"/>
  <c r="V144" i="1" s="1"/>
  <c r="AB144" i="1" s="1"/>
  <c r="O144" i="1"/>
  <c r="U144" i="1" s="1"/>
  <c r="AA144" i="1" s="1"/>
  <c r="N144" i="1"/>
  <c r="T144" i="1" s="1"/>
  <c r="Z144" i="1" s="1"/>
  <c r="P141" i="1"/>
  <c r="V141" i="1" s="1"/>
  <c r="AB141" i="1" s="1"/>
  <c r="O141" i="1"/>
  <c r="U141" i="1" s="1"/>
  <c r="AA141" i="1" s="1"/>
  <c r="N141" i="1"/>
  <c r="T141" i="1" s="1"/>
  <c r="Z141" i="1" s="1"/>
  <c r="P139" i="1"/>
  <c r="V139" i="1" s="1"/>
  <c r="AB139" i="1" s="1"/>
  <c r="O139" i="1"/>
  <c r="U139" i="1" s="1"/>
  <c r="AA139" i="1" s="1"/>
  <c r="N139" i="1"/>
  <c r="T139" i="1" s="1"/>
  <c r="Z139" i="1" s="1"/>
  <c r="P135" i="1"/>
  <c r="V135" i="1" s="1"/>
  <c r="AB135" i="1" s="1"/>
  <c r="O135" i="1"/>
  <c r="U135" i="1" s="1"/>
  <c r="AA135" i="1" s="1"/>
  <c r="N135" i="1"/>
  <c r="T135" i="1" s="1"/>
  <c r="Z135" i="1" s="1"/>
  <c r="P132" i="1"/>
  <c r="V132" i="1" s="1"/>
  <c r="AB132" i="1" s="1"/>
  <c r="O132" i="1"/>
  <c r="U132" i="1" s="1"/>
  <c r="AA132" i="1" s="1"/>
  <c r="N132" i="1"/>
  <c r="T132" i="1" s="1"/>
  <c r="Z132" i="1" s="1"/>
  <c r="P129" i="1"/>
  <c r="V129" i="1" s="1"/>
  <c r="AB129" i="1" s="1"/>
  <c r="O129" i="1"/>
  <c r="U129" i="1" s="1"/>
  <c r="AA129" i="1" s="1"/>
  <c r="N129" i="1"/>
  <c r="T129" i="1" s="1"/>
  <c r="Z129" i="1" s="1"/>
  <c r="P126" i="1"/>
  <c r="V126" i="1" s="1"/>
  <c r="AB126" i="1" s="1"/>
  <c r="O126" i="1"/>
  <c r="U126" i="1" s="1"/>
  <c r="AA126" i="1" s="1"/>
  <c r="N126" i="1"/>
  <c r="T126" i="1" s="1"/>
  <c r="Z126" i="1" s="1"/>
  <c r="P123" i="1"/>
  <c r="V123" i="1" s="1"/>
  <c r="AB123" i="1" s="1"/>
  <c r="O123" i="1"/>
  <c r="U123" i="1" s="1"/>
  <c r="AA123" i="1" s="1"/>
  <c r="N123" i="1"/>
  <c r="T123" i="1" s="1"/>
  <c r="Z123" i="1" s="1"/>
  <c r="P120" i="1"/>
  <c r="V120" i="1" s="1"/>
  <c r="AB120" i="1" s="1"/>
  <c r="O120" i="1"/>
  <c r="U120" i="1" s="1"/>
  <c r="AA120" i="1" s="1"/>
  <c r="N120" i="1"/>
  <c r="T120" i="1" s="1"/>
  <c r="Z120" i="1" s="1"/>
  <c r="P117" i="1"/>
  <c r="V117" i="1" s="1"/>
  <c r="AB117" i="1" s="1"/>
  <c r="O117" i="1"/>
  <c r="U117" i="1" s="1"/>
  <c r="AA117" i="1" s="1"/>
  <c r="N117" i="1"/>
  <c r="T117" i="1" s="1"/>
  <c r="Z117" i="1" s="1"/>
  <c r="P113" i="1"/>
  <c r="V113" i="1" s="1"/>
  <c r="AB113" i="1" s="1"/>
  <c r="O113" i="1"/>
  <c r="U113" i="1" s="1"/>
  <c r="AA113" i="1" s="1"/>
  <c r="N113" i="1"/>
  <c r="T113" i="1" s="1"/>
  <c r="Z113" i="1" s="1"/>
  <c r="P111" i="1"/>
  <c r="V111" i="1" s="1"/>
  <c r="AB111" i="1" s="1"/>
  <c r="O111" i="1"/>
  <c r="U111" i="1" s="1"/>
  <c r="AA111" i="1" s="1"/>
  <c r="N111" i="1"/>
  <c r="T111" i="1" s="1"/>
  <c r="Z111" i="1" s="1"/>
  <c r="P110" i="1"/>
  <c r="V110" i="1" s="1"/>
  <c r="AB110" i="1" s="1"/>
  <c r="O110" i="1"/>
  <c r="U110" i="1" s="1"/>
  <c r="AA110" i="1" s="1"/>
  <c r="N110" i="1"/>
  <c r="T110" i="1" s="1"/>
  <c r="Z110" i="1" s="1"/>
  <c r="P108" i="1"/>
  <c r="V108" i="1" s="1"/>
  <c r="AB108" i="1" s="1"/>
  <c r="O108" i="1"/>
  <c r="U108" i="1" s="1"/>
  <c r="AA108" i="1" s="1"/>
  <c r="N108" i="1"/>
  <c r="T108" i="1" s="1"/>
  <c r="Z108" i="1" s="1"/>
  <c r="P104" i="1"/>
  <c r="V104" i="1" s="1"/>
  <c r="AB104" i="1" s="1"/>
  <c r="O104" i="1"/>
  <c r="U104" i="1" s="1"/>
  <c r="AA104" i="1" s="1"/>
  <c r="N104" i="1"/>
  <c r="T104" i="1" s="1"/>
  <c r="Z104" i="1" s="1"/>
  <c r="P102" i="1"/>
  <c r="V102" i="1" s="1"/>
  <c r="AB102" i="1" s="1"/>
  <c r="O102" i="1"/>
  <c r="U102" i="1" s="1"/>
  <c r="AA102" i="1" s="1"/>
  <c r="N102" i="1"/>
  <c r="T102" i="1" s="1"/>
  <c r="Z102" i="1" s="1"/>
  <c r="P101" i="1"/>
  <c r="V101" i="1" s="1"/>
  <c r="AB101" i="1" s="1"/>
  <c r="O101" i="1"/>
  <c r="U101" i="1" s="1"/>
  <c r="AA101" i="1" s="1"/>
  <c r="N101" i="1"/>
  <c r="T101" i="1" s="1"/>
  <c r="Z101" i="1" s="1"/>
  <c r="P99" i="1"/>
  <c r="V99" i="1" s="1"/>
  <c r="AB99" i="1" s="1"/>
  <c r="O99" i="1"/>
  <c r="U99" i="1" s="1"/>
  <c r="AA99" i="1" s="1"/>
  <c r="N99" i="1"/>
  <c r="T99" i="1" s="1"/>
  <c r="Z99" i="1" s="1"/>
  <c r="P95" i="1"/>
  <c r="V95" i="1" s="1"/>
  <c r="AB95" i="1" s="1"/>
  <c r="O95" i="1"/>
  <c r="U95" i="1" s="1"/>
  <c r="AA95" i="1" s="1"/>
  <c r="N95" i="1"/>
  <c r="T95" i="1" s="1"/>
  <c r="Z95" i="1" s="1"/>
  <c r="P92" i="1"/>
  <c r="V92" i="1" s="1"/>
  <c r="AB92" i="1" s="1"/>
  <c r="O92" i="1"/>
  <c r="U92" i="1" s="1"/>
  <c r="AA92" i="1" s="1"/>
  <c r="N92" i="1"/>
  <c r="T92" i="1" s="1"/>
  <c r="Z92" i="1" s="1"/>
  <c r="P89" i="1"/>
  <c r="V89" i="1" s="1"/>
  <c r="AB89" i="1" s="1"/>
  <c r="O89" i="1"/>
  <c r="U89" i="1" s="1"/>
  <c r="AA89" i="1" s="1"/>
  <c r="N89" i="1"/>
  <c r="T89" i="1" s="1"/>
  <c r="Z89" i="1" s="1"/>
  <c r="P86" i="1"/>
  <c r="V86" i="1" s="1"/>
  <c r="AB86" i="1" s="1"/>
  <c r="O86" i="1"/>
  <c r="U86" i="1" s="1"/>
  <c r="AA86" i="1" s="1"/>
  <c r="N86" i="1"/>
  <c r="T86" i="1" s="1"/>
  <c r="Z86" i="1" s="1"/>
  <c r="P83" i="1"/>
  <c r="V83" i="1" s="1"/>
  <c r="AB83" i="1" s="1"/>
  <c r="O83" i="1"/>
  <c r="U83" i="1" s="1"/>
  <c r="AA83" i="1" s="1"/>
  <c r="N83" i="1"/>
  <c r="T83" i="1" s="1"/>
  <c r="Z83" i="1" s="1"/>
  <c r="P81" i="1"/>
  <c r="V81" i="1" s="1"/>
  <c r="AB81" i="1" s="1"/>
  <c r="O81" i="1"/>
  <c r="U81" i="1" s="1"/>
  <c r="AA81" i="1" s="1"/>
  <c r="N81" i="1"/>
  <c r="T81" i="1" s="1"/>
  <c r="Z81" i="1" s="1"/>
  <c r="P80" i="1"/>
  <c r="V80" i="1" s="1"/>
  <c r="AB80" i="1" s="1"/>
  <c r="O80" i="1"/>
  <c r="U80" i="1" s="1"/>
  <c r="AA80" i="1" s="1"/>
  <c r="N80" i="1"/>
  <c r="T80" i="1" s="1"/>
  <c r="Z80" i="1" s="1"/>
  <c r="P79" i="1"/>
  <c r="V79" i="1" s="1"/>
  <c r="AB79" i="1" s="1"/>
  <c r="O79" i="1"/>
  <c r="U79" i="1" s="1"/>
  <c r="AA79" i="1" s="1"/>
  <c r="N79" i="1"/>
  <c r="T79" i="1" s="1"/>
  <c r="Z79" i="1" s="1"/>
  <c r="P75" i="1"/>
  <c r="V75" i="1" s="1"/>
  <c r="AB75" i="1" s="1"/>
  <c r="O75" i="1"/>
  <c r="U75" i="1" s="1"/>
  <c r="AA75" i="1" s="1"/>
  <c r="N75" i="1"/>
  <c r="T75" i="1" s="1"/>
  <c r="Z75" i="1" s="1"/>
  <c r="P72" i="1"/>
  <c r="V72" i="1" s="1"/>
  <c r="AB72" i="1" s="1"/>
  <c r="O72" i="1"/>
  <c r="U72" i="1" s="1"/>
  <c r="AA72" i="1" s="1"/>
  <c r="N72" i="1"/>
  <c r="T72" i="1" s="1"/>
  <c r="Z72" i="1" s="1"/>
  <c r="P60" i="1"/>
  <c r="V60" i="1" s="1"/>
  <c r="AB60" i="1" s="1"/>
  <c r="O60" i="1"/>
  <c r="U60" i="1" s="1"/>
  <c r="AA60" i="1" s="1"/>
  <c r="N60" i="1"/>
  <c r="T60" i="1" s="1"/>
  <c r="Z60" i="1" s="1"/>
  <c r="P57" i="1"/>
  <c r="V57" i="1" s="1"/>
  <c r="AB57" i="1" s="1"/>
  <c r="O57" i="1"/>
  <c r="U57" i="1" s="1"/>
  <c r="AA57" i="1" s="1"/>
  <c r="N57" i="1"/>
  <c r="T57" i="1" s="1"/>
  <c r="Z57" i="1" s="1"/>
  <c r="P54" i="1"/>
  <c r="V54" i="1" s="1"/>
  <c r="AB54" i="1" s="1"/>
  <c r="O54" i="1"/>
  <c r="U54" i="1" s="1"/>
  <c r="AA54" i="1" s="1"/>
  <c r="N54" i="1"/>
  <c r="T54" i="1" s="1"/>
  <c r="Z54" i="1" s="1"/>
  <c r="P51" i="1"/>
  <c r="V51" i="1" s="1"/>
  <c r="AB51" i="1" s="1"/>
  <c r="O51" i="1"/>
  <c r="U51" i="1" s="1"/>
  <c r="AA51" i="1" s="1"/>
  <c r="N51" i="1"/>
  <c r="T51" i="1" s="1"/>
  <c r="Z51" i="1" s="1"/>
  <c r="P45" i="1"/>
  <c r="V45" i="1" s="1"/>
  <c r="AB45" i="1" s="1"/>
  <c r="O45" i="1"/>
  <c r="U45" i="1" s="1"/>
  <c r="AA45" i="1" s="1"/>
  <c r="N45" i="1"/>
  <c r="T45" i="1" s="1"/>
  <c r="Z45" i="1" s="1"/>
  <c r="P42" i="1"/>
  <c r="V42" i="1" s="1"/>
  <c r="AB42" i="1" s="1"/>
  <c r="O42" i="1"/>
  <c r="U42" i="1" s="1"/>
  <c r="AA42" i="1" s="1"/>
  <c r="N42" i="1"/>
  <c r="T42" i="1" s="1"/>
  <c r="Z42" i="1" s="1"/>
  <c r="P39" i="1"/>
  <c r="V39" i="1" s="1"/>
  <c r="AB39" i="1" s="1"/>
  <c r="O39" i="1"/>
  <c r="U39" i="1" s="1"/>
  <c r="AA39" i="1" s="1"/>
  <c r="N39" i="1"/>
  <c r="T39" i="1" s="1"/>
  <c r="Z39" i="1" s="1"/>
  <c r="P32" i="1"/>
  <c r="V32" i="1" s="1"/>
  <c r="AB32" i="1" s="1"/>
  <c r="O32" i="1"/>
  <c r="U32" i="1" s="1"/>
  <c r="AA32" i="1" s="1"/>
  <c r="N32" i="1"/>
  <c r="T32" i="1" s="1"/>
  <c r="Z32" i="1" s="1"/>
  <c r="P29" i="1"/>
  <c r="V29" i="1" s="1"/>
  <c r="AB29" i="1" s="1"/>
  <c r="O29" i="1"/>
  <c r="U29" i="1" s="1"/>
  <c r="AA29" i="1" s="1"/>
  <c r="N29" i="1"/>
  <c r="T29" i="1" s="1"/>
  <c r="Z29" i="1" s="1"/>
  <c r="P26" i="1"/>
  <c r="V26" i="1" s="1"/>
  <c r="AB26" i="1" s="1"/>
  <c r="O26" i="1"/>
  <c r="U26" i="1" s="1"/>
  <c r="AA26" i="1" s="1"/>
  <c r="N26" i="1"/>
  <c r="T26" i="1" s="1"/>
  <c r="Z26" i="1" s="1"/>
  <c r="P23" i="1"/>
  <c r="V23" i="1" s="1"/>
  <c r="AB23" i="1" s="1"/>
  <c r="O23" i="1"/>
  <c r="U23" i="1" s="1"/>
  <c r="AA23" i="1" s="1"/>
  <c r="N23" i="1"/>
  <c r="T23" i="1" s="1"/>
  <c r="Z23" i="1" s="1"/>
  <c r="P20" i="1"/>
  <c r="V20" i="1" s="1"/>
  <c r="AB20" i="1" s="1"/>
  <c r="O20" i="1"/>
  <c r="U20" i="1" s="1"/>
  <c r="AA20" i="1" s="1"/>
  <c r="N20" i="1"/>
  <c r="T20" i="1" s="1"/>
  <c r="Z20" i="1" s="1"/>
  <c r="K667" i="1"/>
  <c r="L667" i="1"/>
  <c r="M667" i="1"/>
  <c r="K665" i="1"/>
  <c r="L665" i="1"/>
  <c r="M665" i="1"/>
  <c r="K662" i="1"/>
  <c r="L662" i="1"/>
  <c r="M662" i="1"/>
  <c r="K660" i="1"/>
  <c r="L660" i="1"/>
  <c r="M660" i="1"/>
  <c r="K657" i="1"/>
  <c r="K656" i="1" s="1"/>
  <c r="L657" i="1"/>
  <c r="L656" i="1" s="1"/>
  <c r="M657" i="1"/>
  <c r="M656" i="1" s="1"/>
  <c r="K654" i="1"/>
  <c r="K653" i="1" s="1"/>
  <c r="L654" i="1"/>
  <c r="L653" i="1" s="1"/>
  <c r="M654" i="1"/>
  <c r="M653" i="1" s="1"/>
  <c r="K651" i="1"/>
  <c r="K650" i="1" s="1"/>
  <c r="L651" i="1"/>
  <c r="L650" i="1" s="1"/>
  <c r="M651" i="1"/>
  <c r="M650" i="1" s="1"/>
  <c r="K648" i="1"/>
  <c r="L648" i="1"/>
  <c r="M648" i="1"/>
  <c r="K646" i="1"/>
  <c r="L646" i="1"/>
  <c r="M646" i="1"/>
  <c r="K643" i="1"/>
  <c r="K642" i="1" s="1"/>
  <c r="L643" i="1"/>
  <c r="L642" i="1" s="1"/>
  <c r="M643" i="1"/>
  <c r="M642" i="1" s="1"/>
  <c r="K640" i="1"/>
  <c r="K639" i="1" s="1"/>
  <c r="L640" i="1"/>
  <c r="L639" i="1" s="1"/>
  <c r="M640" i="1"/>
  <c r="M639" i="1" s="1"/>
  <c r="K635" i="1"/>
  <c r="L635" i="1"/>
  <c r="M635" i="1"/>
  <c r="K637" i="1"/>
  <c r="L637" i="1"/>
  <c r="M637" i="1"/>
  <c r="K632" i="1"/>
  <c r="K631" i="1" s="1"/>
  <c r="L632" i="1"/>
  <c r="L631" i="1" s="1"/>
  <c r="M632" i="1"/>
  <c r="M631" i="1" s="1"/>
  <c r="K629" i="1"/>
  <c r="K628" i="1" s="1"/>
  <c r="L629" i="1"/>
  <c r="L628" i="1" s="1"/>
  <c r="M629" i="1"/>
  <c r="M628" i="1" s="1"/>
  <c r="K626" i="1"/>
  <c r="K623" i="1" s="1"/>
  <c r="L626" i="1"/>
  <c r="L623" i="1" s="1"/>
  <c r="M626" i="1"/>
  <c r="M623" i="1" s="1"/>
  <c r="K618" i="1"/>
  <c r="L618" i="1"/>
  <c r="M618" i="1"/>
  <c r="K616" i="1"/>
  <c r="L616" i="1"/>
  <c r="M616" i="1"/>
  <c r="K614" i="1"/>
  <c r="L614" i="1"/>
  <c r="M614" i="1"/>
  <c r="K611" i="1"/>
  <c r="K610" i="1" s="1"/>
  <c r="L611" i="1"/>
  <c r="L610" i="1" s="1"/>
  <c r="M611" i="1"/>
  <c r="M610" i="1" s="1"/>
  <c r="K608" i="1"/>
  <c r="K607" i="1" s="1"/>
  <c r="L608" i="1"/>
  <c r="L607" i="1" s="1"/>
  <c r="M608" i="1"/>
  <c r="M607" i="1" s="1"/>
  <c r="K605" i="1"/>
  <c r="K604" i="1" s="1"/>
  <c r="L605" i="1"/>
  <c r="L604" i="1" s="1"/>
  <c r="M605" i="1"/>
  <c r="M604" i="1" s="1"/>
  <c r="K602" i="1"/>
  <c r="K601" i="1" s="1"/>
  <c r="L602" i="1"/>
  <c r="L601" i="1" s="1"/>
  <c r="M602" i="1"/>
  <c r="M601" i="1" s="1"/>
  <c r="K592" i="1"/>
  <c r="K591" i="1" s="1"/>
  <c r="L592" i="1"/>
  <c r="L591" i="1" s="1"/>
  <c r="M592" i="1"/>
  <c r="M591" i="1" s="1"/>
  <c r="K589" i="1"/>
  <c r="K588" i="1" s="1"/>
  <c r="L589" i="1"/>
  <c r="L588" i="1" s="1"/>
  <c r="M589" i="1"/>
  <c r="M588" i="1" s="1"/>
  <c r="K586" i="1"/>
  <c r="L586" i="1"/>
  <c r="M586" i="1"/>
  <c r="K582" i="1"/>
  <c r="L582" i="1"/>
  <c r="M582" i="1"/>
  <c r="K580" i="1"/>
  <c r="L580" i="1"/>
  <c r="M580" i="1"/>
  <c r="K577" i="1"/>
  <c r="K576" i="1" s="1"/>
  <c r="L577" i="1"/>
  <c r="L576" i="1" s="1"/>
  <c r="M577" i="1"/>
  <c r="M576" i="1" s="1"/>
  <c r="K599" i="1"/>
  <c r="L599" i="1"/>
  <c r="M599" i="1"/>
  <c r="K597" i="1"/>
  <c r="L597" i="1"/>
  <c r="M597" i="1"/>
  <c r="K595" i="1"/>
  <c r="L595" i="1"/>
  <c r="M595" i="1"/>
  <c r="K574" i="1"/>
  <c r="L574" i="1"/>
  <c r="M574" i="1"/>
  <c r="K572" i="1"/>
  <c r="L572" i="1"/>
  <c r="M572" i="1"/>
  <c r="K569" i="1"/>
  <c r="K566" i="1" s="1"/>
  <c r="L569" i="1"/>
  <c r="L566" i="1" s="1"/>
  <c r="M569" i="1"/>
  <c r="M566" i="1" s="1"/>
  <c r="K564" i="1"/>
  <c r="L564" i="1"/>
  <c r="M564" i="1"/>
  <c r="K560" i="1"/>
  <c r="L560" i="1"/>
  <c r="M560" i="1"/>
  <c r="K558" i="1"/>
  <c r="L558" i="1"/>
  <c r="M558" i="1"/>
  <c r="K555" i="1"/>
  <c r="K554" i="1" s="1"/>
  <c r="L555" i="1"/>
  <c r="L554" i="1" s="1"/>
  <c r="M555" i="1"/>
  <c r="M554" i="1" s="1"/>
  <c r="K552" i="1"/>
  <c r="K551" i="1" s="1"/>
  <c r="L552" i="1"/>
  <c r="L551" i="1" s="1"/>
  <c r="M552" i="1"/>
  <c r="M551" i="1" s="1"/>
  <c r="K546" i="1"/>
  <c r="K545" i="1" s="1"/>
  <c r="L546" i="1"/>
  <c r="L545" i="1" s="1"/>
  <c r="M546" i="1"/>
  <c r="M545" i="1" s="1"/>
  <c r="K543" i="1"/>
  <c r="K542" i="1" s="1"/>
  <c r="L543" i="1"/>
  <c r="L542" i="1" s="1"/>
  <c r="M543" i="1"/>
  <c r="M542" i="1" s="1"/>
  <c r="K441" i="1"/>
  <c r="K440" i="1" s="1"/>
  <c r="K439" i="1" s="1"/>
  <c r="L441" i="1"/>
  <c r="L440" i="1" s="1"/>
  <c r="L439" i="1" s="1"/>
  <c r="M441" i="1"/>
  <c r="M440" i="1" s="1"/>
  <c r="M439" i="1" s="1"/>
  <c r="K425" i="1"/>
  <c r="K424" i="1" s="1"/>
  <c r="L425" i="1"/>
  <c r="L424" i="1" s="1"/>
  <c r="M425" i="1"/>
  <c r="M424" i="1" s="1"/>
  <c r="K422" i="1"/>
  <c r="K421" i="1" s="1"/>
  <c r="L422" i="1"/>
  <c r="L421" i="1" s="1"/>
  <c r="M422" i="1"/>
  <c r="M421" i="1" s="1"/>
  <c r="K414" i="1"/>
  <c r="K413" i="1" s="1"/>
  <c r="L414" i="1"/>
  <c r="L413" i="1" s="1"/>
  <c r="M414" i="1"/>
  <c r="M413" i="1" s="1"/>
  <c r="K411" i="1"/>
  <c r="K410" i="1" s="1"/>
  <c r="L411" i="1"/>
  <c r="L410" i="1" s="1"/>
  <c r="M411" i="1"/>
  <c r="M410" i="1" s="1"/>
  <c r="K408" i="1"/>
  <c r="K407" i="1" s="1"/>
  <c r="L408" i="1"/>
  <c r="L407" i="1" s="1"/>
  <c r="M408" i="1"/>
  <c r="M407" i="1" s="1"/>
  <c r="K403" i="1"/>
  <c r="K402" i="1" s="1"/>
  <c r="K401" i="1" s="1"/>
  <c r="L403" i="1"/>
  <c r="L402" i="1" s="1"/>
  <c r="L401" i="1" s="1"/>
  <c r="M403" i="1"/>
  <c r="M402" i="1" s="1"/>
  <c r="M401" i="1" s="1"/>
  <c r="K398" i="1"/>
  <c r="K397" i="1" s="1"/>
  <c r="L398" i="1"/>
  <c r="L397" i="1" s="1"/>
  <c r="M398" i="1"/>
  <c r="M397" i="1" s="1"/>
  <c r="K395" i="1"/>
  <c r="K394" i="1" s="1"/>
  <c r="L395" i="1"/>
  <c r="L394" i="1" s="1"/>
  <c r="M395" i="1"/>
  <c r="M394" i="1" s="1"/>
  <c r="K392" i="1"/>
  <c r="K391" i="1" s="1"/>
  <c r="L392" i="1"/>
  <c r="L391" i="1" s="1"/>
  <c r="M392" i="1"/>
  <c r="M391" i="1" s="1"/>
  <c r="K389" i="1"/>
  <c r="K388" i="1" s="1"/>
  <c r="L389" i="1"/>
  <c r="L388" i="1" s="1"/>
  <c r="M389" i="1"/>
  <c r="M388" i="1" s="1"/>
  <c r="K384" i="1"/>
  <c r="K383" i="1" s="1"/>
  <c r="K382" i="1" s="1"/>
  <c r="L384" i="1"/>
  <c r="L383" i="1" s="1"/>
  <c r="L382" i="1" s="1"/>
  <c r="M384" i="1"/>
  <c r="M383" i="1" s="1"/>
  <c r="M382" i="1" s="1"/>
  <c r="K379" i="1"/>
  <c r="L379" i="1"/>
  <c r="M379" i="1"/>
  <c r="K377" i="1"/>
  <c r="L377" i="1"/>
  <c r="M377" i="1"/>
  <c r="K372" i="1"/>
  <c r="K371" i="1" s="1"/>
  <c r="K370" i="1" s="1"/>
  <c r="L372" i="1"/>
  <c r="L371" i="1" s="1"/>
  <c r="L370" i="1" s="1"/>
  <c r="M372" i="1"/>
  <c r="M371" i="1" s="1"/>
  <c r="M370" i="1" s="1"/>
  <c r="K367" i="1"/>
  <c r="K366" i="1" s="1"/>
  <c r="K365" i="1" s="1"/>
  <c r="L367" i="1"/>
  <c r="L366" i="1" s="1"/>
  <c r="L365" i="1" s="1"/>
  <c r="M367" i="1"/>
  <c r="M366" i="1" s="1"/>
  <c r="M365" i="1" s="1"/>
  <c r="K362" i="1"/>
  <c r="K361" i="1" s="1"/>
  <c r="K360" i="1" s="1"/>
  <c r="L362" i="1"/>
  <c r="L361" i="1" s="1"/>
  <c r="L360" i="1" s="1"/>
  <c r="M362" i="1"/>
  <c r="M361" i="1" s="1"/>
  <c r="M360" i="1" s="1"/>
  <c r="K357" i="1"/>
  <c r="K356" i="1" s="1"/>
  <c r="K355" i="1" s="1"/>
  <c r="L357" i="1"/>
  <c r="L356" i="1" s="1"/>
  <c r="L355" i="1" s="1"/>
  <c r="M357" i="1"/>
  <c r="M356" i="1" s="1"/>
  <c r="M355" i="1" s="1"/>
  <c r="K351" i="1"/>
  <c r="L351" i="1"/>
  <c r="M351" i="1"/>
  <c r="K349" i="1"/>
  <c r="L349" i="1"/>
  <c r="M349" i="1"/>
  <c r="K338" i="1"/>
  <c r="K337" i="1" s="1"/>
  <c r="L338" i="1"/>
  <c r="L337" i="1" s="1"/>
  <c r="M338" i="1"/>
  <c r="M337" i="1" s="1"/>
  <c r="K335" i="1"/>
  <c r="K334" i="1" s="1"/>
  <c r="L335" i="1"/>
  <c r="L334" i="1" s="1"/>
  <c r="M335" i="1"/>
  <c r="M334" i="1" s="1"/>
  <c r="K332" i="1"/>
  <c r="K331" i="1" s="1"/>
  <c r="L332" i="1"/>
  <c r="L331" i="1" s="1"/>
  <c r="M332" i="1"/>
  <c r="M331" i="1" s="1"/>
  <c r="K329" i="1"/>
  <c r="K328" i="1" s="1"/>
  <c r="L329" i="1"/>
  <c r="L328" i="1" s="1"/>
  <c r="M329" i="1"/>
  <c r="M328" i="1" s="1"/>
  <c r="K326" i="1"/>
  <c r="K325" i="1" s="1"/>
  <c r="L326" i="1"/>
  <c r="L325" i="1" s="1"/>
  <c r="M326" i="1"/>
  <c r="M325" i="1" s="1"/>
  <c r="K323" i="1"/>
  <c r="K322" i="1" s="1"/>
  <c r="L323" i="1"/>
  <c r="L322" i="1" s="1"/>
  <c r="M323" i="1"/>
  <c r="M322" i="1" s="1"/>
  <c r="K320" i="1"/>
  <c r="L320" i="1"/>
  <c r="M320" i="1"/>
  <c r="K318" i="1"/>
  <c r="L318" i="1"/>
  <c r="M318" i="1"/>
  <c r="K313" i="1"/>
  <c r="K312" i="1" s="1"/>
  <c r="K311" i="1" s="1"/>
  <c r="L313" i="1"/>
  <c r="L312" i="1" s="1"/>
  <c r="L311" i="1" s="1"/>
  <c r="M313" i="1"/>
  <c r="M312" i="1" s="1"/>
  <c r="M311" i="1" s="1"/>
  <c r="K309" i="1"/>
  <c r="K308" i="1" s="1"/>
  <c r="K304" i="1" s="1"/>
  <c r="L309" i="1"/>
  <c r="L308" i="1" s="1"/>
  <c r="L304" i="1" s="1"/>
  <c r="M309" i="1"/>
  <c r="M308" i="1" s="1"/>
  <c r="M304" i="1" s="1"/>
  <c r="K293" i="1"/>
  <c r="L293" i="1"/>
  <c r="M293" i="1"/>
  <c r="K291" i="1"/>
  <c r="L291" i="1"/>
  <c r="M291" i="1"/>
  <c r="K288" i="1"/>
  <c r="L288" i="1"/>
  <c r="M288" i="1"/>
  <c r="K286" i="1"/>
  <c r="L286" i="1"/>
  <c r="M286" i="1"/>
  <c r="K281" i="1"/>
  <c r="K280" i="1" s="1"/>
  <c r="L281" i="1"/>
  <c r="L280" i="1" s="1"/>
  <c r="M281" i="1"/>
  <c r="M280" i="1" s="1"/>
  <c r="K278" i="1"/>
  <c r="K277" i="1" s="1"/>
  <c r="L278" i="1"/>
  <c r="L277" i="1" s="1"/>
  <c r="M278" i="1"/>
  <c r="M277" i="1" s="1"/>
  <c r="K272" i="1"/>
  <c r="L272" i="1"/>
  <c r="L271" i="1" s="1"/>
  <c r="M272" i="1"/>
  <c r="M271" i="1" s="1"/>
  <c r="K269" i="1"/>
  <c r="K266" i="1" s="1"/>
  <c r="L269" i="1"/>
  <c r="L266" i="1" s="1"/>
  <c r="M269" i="1"/>
  <c r="M266" i="1" s="1"/>
  <c r="K264" i="1"/>
  <c r="K263" i="1" s="1"/>
  <c r="L264" i="1"/>
  <c r="L263" i="1" s="1"/>
  <c r="M264" i="1"/>
  <c r="M263" i="1" s="1"/>
  <c r="K259" i="1"/>
  <c r="L259" i="1"/>
  <c r="M259" i="1"/>
  <c r="K257" i="1"/>
  <c r="L257" i="1"/>
  <c r="M257" i="1"/>
  <c r="K255" i="1"/>
  <c r="L255" i="1"/>
  <c r="M255" i="1"/>
  <c r="K252" i="1"/>
  <c r="L252" i="1"/>
  <c r="M252" i="1"/>
  <c r="K250" i="1"/>
  <c r="L250" i="1"/>
  <c r="M250" i="1"/>
  <c r="K248" i="1"/>
  <c r="L248" i="1"/>
  <c r="M248" i="1"/>
  <c r="K243" i="1"/>
  <c r="K242" i="1" s="1"/>
  <c r="K241" i="1" s="1"/>
  <c r="L243" i="1"/>
  <c r="L242" i="1" s="1"/>
  <c r="L241" i="1" s="1"/>
  <c r="M243" i="1"/>
  <c r="M242" i="1" s="1"/>
  <c r="M241" i="1" s="1"/>
  <c r="K238" i="1"/>
  <c r="K237" i="1" s="1"/>
  <c r="L238" i="1"/>
  <c r="L237" i="1" s="1"/>
  <c r="M238" i="1"/>
  <c r="M237" i="1" s="1"/>
  <c r="K235" i="1"/>
  <c r="L235" i="1"/>
  <c r="L234" i="1" s="1"/>
  <c r="M235" i="1"/>
  <c r="M234" i="1" s="1"/>
  <c r="K230" i="1"/>
  <c r="K229" i="1" s="1"/>
  <c r="L230" i="1"/>
  <c r="L229" i="1" s="1"/>
  <c r="M230" i="1"/>
  <c r="M229" i="1" s="1"/>
  <c r="K227" i="1"/>
  <c r="L227" i="1"/>
  <c r="L226" i="1" s="1"/>
  <c r="M227" i="1"/>
  <c r="M226" i="1" s="1"/>
  <c r="K218" i="1"/>
  <c r="L218" i="1"/>
  <c r="L217" i="1" s="1"/>
  <c r="M218" i="1"/>
  <c r="M217" i="1" s="1"/>
  <c r="K224" i="1"/>
  <c r="L224" i="1"/>
  <c r="L223" i="1" s="1"/>
  <c r="M224" i="1"/>
  <c r="M223" i="1" s="1"/>
  <c r="K213" i="1"/>
  <c r="K212" i="1" s="1"/>
  <c r="L213" i="1"/>
  <c r="L212" i="1" s="1"/>
  <c r="M213" i="1"/>
  <c r="M212" i="1" s="1"/>
  <c r="K210" i="1"/>
  <c r="K209" i="1" s="1"/>
  <c r="L210" i="1"/>
  <c r="L209" i="1" s="1"/>
  <c r="M210" i="1"/>
  <c r="M209" i="1" s="1"/>
  <c r="K207" i="1"/>
  <c r="K206" i="1" s="1"/>
  <c r="L207" i="1"/>
  <c r="M207" i="1"/>
  <c r="M206" i="1" s="1"/>
  <c r="K203" i="1"/>
  <c r="L203" i="1"/>
  <c r="L202" i="1" s="1"/>
  <c r="M203" i="1"/>
  <c r="M202" i="1" s="1"/>
  <c r="K200" i="1"/>
  <c r="L200" i="1"/>
  <c r="L199" i="1" s="1"/>
  <c r="M200" i="1"/>
  <c r="M199" i="1" s="1"/>
  <c r="K194" i="1"/>
  <c r="K193" i="1" s="1"/>
  <c r="L194" i="1"/>
  <c r="L193" i="1" s="1"/>
  <c r="M194" i="1"/>
  <c r="M193" i="1" s="1"/>
  <c r="K197" i="1"/>
  <c r="K196" i="1" s="1"/>
  <c r="L197" i="1"/>
  <c r="L196" i="1" s="1"/>
  <c r="M197" i="1"/>
  <c r="M196" i="1" s="1"/>
  <c r="K190" i="1"/>
  <c r="K189" i="1" s="1"/>
  <c r="L190" i="1"/>
  <c r="L189" i="1" s="1"/>
  <c r="M190" i="1"/>
  <c r="M189" i="1" s="1"/>
  <c r="K187" i="1"/>
  <c r="L187" i="1"/>
  <c r="L186" i="1" s="1"/>
  <c r="M187" i="1"/>
  <c r="M186" i="1" s="1"/>
  <c r="K184" i="1"/>
  <c r="L184" i="1"/>
  <c r="L183" i="1" s="1"/>
  <c r="M184" i="1"/>
  <c r="M183" i="1" s="1"/>
  <c r="K181" i="1"/>
  <c r="K180" i="1" s="1"/>
  <c r="L181" i="1"/>
  <c r="L180" i="1" s="1"/>
  <c r="M181" i="1"/>
  <c r="M180" i="1" s="1"/>
  <c r="K178" i="1"/>
  <c r="K177" i="1" s="1"/>
  <c r="L178" i="1"/>
  <c r="L177" i="1" s="1"/>
  <c r="M178" i="1"/>
  <c r="M177" i="1" s="1"/>
  <c r="K171" i="1"/>
  <c r="L171" i="1"/>
  <c r="L170" i="1" s="1"/>
  <c r="M171" i="1"/>
  <c r="M170" i="1" s="1"/>
  <c r="K165" i="1"/>
  <c r="L165" i="1"/>
  <c r="L164" i="1" s="1"/>
  <c r="M165" i="1"/>
  <c r="M164" i="1" s="1"/>
  <c r="K162" i="1"/>
  <c r="L162" i="1"/>
  <c r="M162" i="1"/>
  <c r="K154" i="1"/>
  <c r="K153" i="1" s="1"/>
  <c r="L154" i="1"/>
  <c r="L153" i="1" s="1"/>
  <c r="M154" i="1"/>
  <c r="M153" i="1" s="1"/>
  <c r="K160" i="1"/>
  <c r="L160" i="1"/>
  <c r="M160" i="1"/>
  <c r="K148" i="1"/>
  <c r="L148" i="1"/>
  <c r="M148" i="1"/>
  <c r="K146" i="1"/>
  <c r="L146" i="1"/>
  <c r="M146" i="1"/>
  <c r="K143" i="1"/>
  <c r="K142" i="1" s="1"/>
  <c r="L143" i="1"/>
  <c r="L142" i="1" s="1"/>
  <c r="M143" i="1"/>
  <c r="M142" i="1" s="1"/>
  <c r="K140" i="1"/>
  <c r="L140" i="1"/>
  <c r="M140" i="1"/>
  <c r="K138" i="1"/>
  <c r="L138" i="1"/>
  <c r="M138" i="1"/>
  <c r="K134" i="1"/>
  <c r="K133" i="1" s="1"/>
  <c r="L134" i="1"/>
  <c r="L133" i="1" s="1"/>
  <c r="M134" i="1"/>
  <c r="M133" i="1" s="1"/>
  <c r="K131" i="1"/>
  <c r="K130" i="1" s="1"/>
  <c r="L131" i="1"/>
  <c r="L130" i="1" s="1"/>
  <c r="M131" i="1"/>
  <c r="M130" i="1" s="1"/>
  <c r="K125" i="1"/>
  <c r="L125" i="1"/>
  <c r="L124" i="1" s="1"/>
  <c r="M125" i="1"/>
  <c r="M124" i="1" s="1"/>
  <c r="K122" i="1"/>
  <c r="K121" i="1" s="1"/>
  <c r="L122" i="1"/>
  <c r="L121" i="1" s="1"/>
  <c r="M122" i="1"/>
  <c r="M121" i="1" s="1"/>
  <c r="K119" i="1"/>
  <c r="L119" i="1"/>
  <c r="L118" i="1" s="1"/>
  <c r="M119" i="1"/>
  <c r="M118" i="1" s="1"/>
  <c r="K116" i="1"/>
  <c r="L116" i="1"/>
  <c r="L115" i="1" s="1"/>
  <c r="M116" i="1"/>
  <c r="M115" i="1" s="1"/>
  <c r="K112" i="1"/>
  <c r="L112" i="1"/>
  <c r="M112" i="1"/>
  <c r="K109" i="1"/>
  <c r="L109" i="1"/>
  <c r="M109" i="1"/>
  <c r="K107" i="1"/>
  <c r="L107" i="1"/>
  <c r="M107" i="1"/>
  <c r="K103" i="1"/>
  <c r="L103" i="1"/>
  <c r="M103" i="1"/>
  <c r="K100" i="1"/>
  <c r="L100" i="1"/>
  <c r="M100" i="1"/>
  <c r="K98" i="1"/>
  <c r="L98" i="1"/>
  <c r="M98" i="1"/>
  <c r="K94" i="1"/>
  <c r="K93" i="1" s="1"/>
  <c r="L94" i="1"/>
  <c r="L93" i="1" s="1"/>
  <c r="M94" i="1"/>
  <c r="M93" i="1" s="1"/>
  <c r="K91" i="1"/>
  <c r="K90" i="1" s="1"/>
  <c r="L91" i="1"/>
  <c r="L90" i="1" s="1"/>
  <c r="M91" i="1"/>
  <c r="M90" i="1" s="1"/>
  <c r="K88" i="1"/>
  <c r="K87" i="1" s="1"/>
  <c r="L88" i="1"/>
  <c r="L87" i="1" s="1"/>
  <c r="M88" i="1"/>
  <c r="M87" i="1" s="1"/>
  <c r="K82" i="1"/>
  <c r="L82" i="1"/>
  <c r="M82" i="1"/>
  <c r="K78" i="1"/>
  <c r="L78" i="1"/>
  <c r="M78" i="1"/>
  <c r="K74" i="1"/>
  <c r="K73" i="1" s="1"/>
  <c r="L74" i="1"/>
  <c r="L73" i="1" s="1"/>
  <c r="M74" i="1"/>
  <c r="M73" i="1" s="1"/>
  <c r="K71" i="1"/>
  <c r="K70" i="1" s="1"/>
  <c r="L71" i="1"/>
  <c r="L70" i="1" s="1"/>
  <c r="M71" i="1"/>
  <c r="M70" i="1" s="1"/>
  <c r="K59" i="1"/>
  <c r="K58" i="1" s="1"/>
  <c r="L59" i="1"/>
  <c r="L58" i="1" s="1"/>
  <c r="M59" i="1"/>
  <c r="M58" i="1" s="1"/>
  <c r="K56" i="1"/>
  <c r="L56" i="1"/>
  <c r="L55" i="1" s="1"/>
  <c r="M56" i="1"/>
  <c r="M55" i="1" s="1"/>
  <c r="K53" i="1"/>
  <c r="L53" i="1"/>
  <c r="L52" i="1" s="1"/>
  <c r="M53" i="1"/>
  <c r="M52" i="1" s="1"/>
  <c r="K50" i="1"/>
  <c r="K49" i="1" s="1"/>
  <c r="L50" i="1"/>
  <c r="L49" i="1" s="1"/>
  <c r="M50" i="1"/>
  <c r="M49" i="1" s="1"/>
  <c r="K44" i="1"/>
  <c r="L44" i="1"/>
  <c r="L43" i="1" s="1"/>
  <c r="M44" i="1"/>
  <c r="M43" i="1" s="1"/>
  <c r="K41" i="1"/>
  <c r="K40" i="1" s="1"/>
  <c r="L41" i="1"/>
  <c r="L40" i="1" s="1"/>
  <c r="M41" i="1"/>
  <c r="M40" i="1" s="1"/>
  <c r="K38" i="1"/>
  <c r="L38" i="1"/>
  <c r="L37" i="1" s="1"/>
  <c r="M38" i="1"/>
  <c r="M37" i="1" s="1"/>
  <c r="K31" i="1"/>
  <c r="K30" i="1" s="1"/>
  <c r="L31" i="1"/>
  <c r="L30" i="1" s="1"/>
  <c r="M31" i="1"/>
  <c r="M30" i="1" s="1"/>
  <c r="K28" i="1"/>
  <c r="K27" i="1" s="1"/>
  <c r="L28" i="1"/>
  <c r="L27" i="1" s="1"/>
  <c r="M28" i="1"/>
  <c r="M27" i="1" s="1"/>
  <c r="K25" i="1"/>
  <c r="L25" i="1"/>
  <c r="L24" i="1" s="1"/>
  <c r="M25" i="1"/>
  <c r="M24" i="1" s="1"/>
  <c r="K22" i="1"/>
  <c r="K21" i="1" s="1"/>
  <c r="L22" i="1"/>
  <c r="L21" i="1" s="1"/>
  <c r="M22" i="1"/>
  <c r="M21" i="1" s="1"/>
  <c r="K19" i="1"/>
  <c r="K18" i="1" s="1"/>
  <c r="L19" i="1"/>
  <c r="L18" i="1" s="1"/>
  <c r="M19" i="1"/>
  <c r="M18" i="1" s="1"/>
  <c r="K664" i="1" l="1"/>
  <c r="K594" i="1"/>
  <c r="M145" i="1"/>
  <c r="M137" i="1"/>
  <c r="K290" i="1"/>
  <c r="K348" i="1"/>
  <c r="K347" i="1" s="1"/>
  <c r="K346" i="1" s="1"/>
  <c r="L645" i="1"/>
  <c r="K659" i="1"/>
  <c r="M664" i="1"/>
  <c r="K145" i="1"/>
  <c r="L290" i="1"/>
  <c r="L348" i="1"/>
  <c r="L347" i="1" s="1"/>
  <c r="L346" i="1" s="1"/>
  <c r="L159" i="1"/>
  <c r="L152" i="1" s="1"/>
  <c r="K645" i="1"/>
  <c r="L137" i="1"/>
  <c r="L376" i="1"/>
  <c r="L375" i="1" s="1"/>
  <c r="K376" i="1"/>
  <c r="K375" i="1" s="1"/>
  <c r="M645" i="1"/>
  <c r="K137" i="1"/>
  <c r="M317" i="1"/>
  <c r="M316" i="1" s="1"/>
  <c r="M634" i="1"/>
  <c r="L254" i="1"/>
  <c r="L77" i="1"/>
  <c r="M106" i="1"/>
  <c r="M105" i="1" s="1"/>
  <c r="L594" i="1"/>
  <c r="L557" i="1"/>
  <c r="K97" i="1"/>
  <c r="K96" i="1" s="1"/>
  <c r="M285" i="1"/>
  <c r="K77" i="1"/>
  <c r="K76" i="1" s="1"/>
  <c r="K106" i="1"/>
  <c r="K105" i="1" s="1"/>
  <c r="L145" i="1"/>
  <c r="M159" i="1"/>
  <c r="M152" i="1" s="1"/>
  <c r="K557" i="1"/>
  <c r="K571" i="1"/>
  <c r="M594" i="1"/>
  <c r="M613" i="1"/>
  <c r="L664" i="1"/>
  <c r="K247" i="1"/>
  <c r="M262" i="1"/>
  <c r="L262" i="1"/>
  <c r="M36" i="1"/>
  <c r="L36" i="1"/>
  <c r="L106" i="1"/>
  <c r="L105" i="1" s="1"/>
  <c r="K159" i="1"/>
  <c r="L571" i="1"/>
  <c r="L659" i="1"/>
  <c r="K254" i="1"/>
  <c r="K634" i="1"/>
  <c r="M290" i="1"/>
  <c r="M77" i="1"/>
  <c r="M76" i="1" s="1"/>
  <c r="L97" i="1"/>
  <c r="L96" i="1" s="1"/>
  <c r="L285" i="1"/>
  <c r="K285" i="1"/>
  <c r="K284" i="1" s="1"/>
  <c r="L317" i="1"/>
  <c r="L316" i="1" s="1"/>
  <c r="K317" i="1"/>
  <c r="K316" i="1" s="1"/>
  <c r="M376" i="1"/>
  <c r="M375" i="1" s="1"/>
  <c r="M571" i="1"/>
  <c r="M659" i="1"/>
  <c r="L541" i="1"/>
  <c r="K579" i="1"/>
  <c r="K613" i="1"/>
  <c r="L634" i="1"/>
  <c r="K24" i="1"/>
  <c r="K17" i="1" s="1"/>
  <c r="K164" i="1"/>
  <c r="K226" i="1"/>
  <c r="K234" i="1"/>
  <c r="K271" i="1"/>
  <c r="K262" i="1" s="1"/>
  <c r="K37" i="1"/>
  <c r="K43" i="1"/>
  <c r="K118" i="1"/>
  <c r="K124" i="1"/>
  <c r="K183" i="1"/>
  <c r="K186" i="1"/>
  <c r="K217" i="1"/>
  <c r="K52" i="1"/>
  <c r="K55" i="1"/>
  <c r="K115" i="1"/>
  <c r="K170" i="1"/>
  <c r="L206" i="1"/>
  <c r="K199" i="1"/>
  <c r="K202" i="1"/>
  <c r="K223" i="1"/>
  <c r="L613" i="1"/>
  <c r="M579" i="1"/>
  <c r="L579" i="1"/>
  <c r="M557" i="1"/>
  <c r="M541" i="1"/>
  <c r="K541" i="1"/>
  <c r="K420" i="1"/>
  <c r="M420" i="1"/>
  <c r="L420" i="1"/>
  <c r="K406" i="1"/>
  <c r="M406" i="1"/>
  <c r="L406" i="1"/>
  <c r="M387" i="1"/>
  <c r="K387" i="1"/>
  <c r="L387" i="1"/>
  <c r="M348" i="1"/>
  <c r="M347" i="1" s="1"/>
  <c r="M346" i="1" s="1"/>
  <c r="M299" i="1"/>
  <c r="K299" i="1"/>
  <c r="L299" i="1"/>
  <c r="M254" i="1"/>
  <c r="M247" i="1"/>
  <c r="L247" i="1"/>
  <c r="M216" i="1"/>
  <c r="L216" i="1"/>
  <c r="K205" i="1"/>
  <c r="M205" i="1"/>
  <c r="L192" i="1"/>
  <c r="M192" i="1"/>
  <c r="M176" i="1"/>
  <c r="L176" i="1"/>
  <c r="L136" i="1"/>
  <c r="M114" i="1"/>
  <c r="L114" i="1"/>
  <c r="M97" i="1"/>
  <c r="M96" i="1" s="1"/>
  <c r="L76" i="1"/>
  <c r="L17" i="1"/>
  <c r="M17" i="1"/>
  <c r="M136" i="1" l="1"/>
  <c r="M284" i="1"/>
  <c r="K136" i="1"/>
  <c r="L284" i="1"/>
  <c r="M550" i="1"/>
  <c r="K246" i="1"/>
  <c r="K550" i="1"/>
  <c r="L246" i="1"/>
  <c r="M246" i="1"/>
  <c r="L550" i="1"/>
  <c r="K36" i="1"/>
  <c r="K192" i="1"/>
  <c r="K216" i="1"/>
  <c r="M16" i="1"/>
  <c r="K152" i="1"/>
  <c r="K176" i="1"/>
  <c r="L205" i="1"/>
  <c r="L151" i="1" s="1"/>
  <c r="K114" i="1"/>
  <c r="M151" i="1"/>
  <c r="L16" i="1"/>
  <c r="H578" i="1"/>
  <c r="N578" i="1" s="1"/>
  <c r="T578" i="1" s="1"/>
  <c r="Z578" i="1" s="1"/>
  <c r="K16" i="1" l="1"/>
  <c r="M15" i="1"/>
  <c r="M670" i="1" s="1"/>
  <c r="K151" i="1"/>
  <c r="K15" i="1" s="1"/>
  <c r="K670" i="1" s="1"/>
  <c r="L15" i="1"/>
  <c r="L670" i="1" s="1"/>
  <c r="J671" i="1"/>
  <c r="I671" i="1"/>
  <c r="H671" i="1"/>
  <c r="I252" i="1" l="1"/>
  <c r="O252" i="1" s="1"/>
  <c r="U252" i="1" s="1"/>
  <c r="AA252" i="1" s="1"/>
  <c r="J252" i="1"/>
  <c r="P252" i="1" s="1"/>
  <c r="V252" i="1" s="1"/>
  <c r="AB252" i="1" s="1"/>
  <c r="H252" i="1"/>
  <c r="N252" i="1" s="1"/>
  <c r="T252" i="1" s="1"/>
  <c r="Z252" i="1" s="1"/>
  <c r="I657" i="1" l="1"/>
  <c r="J657" i="1"/>
  <c r="H657" i="1"/>
  <c r="I654" i="1"/>
  <c r="J654" i="1"/>
  <c r="H654" i="1"/>
  <c r="I602" i="1"/>
  <c r="J602" i="1"/>
  <c r="H602" i="1"/>
  <c r="I599" i="1"/>
  <c r="O599" i="1" s="1"/>
  <c r="U599" i="1" s="1"/>
  <c r="AA599" i="1" s="1"/>
  <c r="J599" i="1"/>
  <c r="P599" i="1" s="1"/>
  <c r="V599" i="1" s="1"/>
  <c r="AB599" i="1" s="1"/>
  <c r="H599" i="1"/>
  <c r="N599" i="1" s="1"/>
  <c r="T599" i="1" s="1"/>
  <c r="Z599" i="1" s="1"/>
  <c r="I422" i="1"/>
  <c r="J422" i="1"/>
  <c r="H422" i="1"/>
  <c r="I389" i="1"/>
  <c r="J389" i="1"/>
  <c r="H389" i="1"/>
  <c r="I323" i="1"/>
  <c r="J323" i="1"/>
  <c r="H323" i="1"/>
  <c r="I264" i="1"/>
  <c r="J264" i="1"/>
  <c r="H264" i="1"/>
  <c r="I160" i="1"/>
  <c r="O160" i="1" s="1"/>
  <c r="U160" i="1" s="1"/>
  <c r="AA160" i="1" s="1"/>
  <c r="J160" i="1"/>
  <c r="P160" i="1" s="1"/>
  <c r="V160" i="1" s="1"/>
  <c r="AB160" i="1" s="1"/>
  <c r="H160" i="1"/>
  <c r="N160" i="1" s="1"/>
  <c r="T160" i="1" s="1"/>
  <c r="Z160" i="1" s="1"/>
  <c r="H263" i="1" l="1"/>
  <c r="N263" i="1" s="1"/>
  <c r="T263" i="1" s="1"/>
  <c r="Z263" i="1" s="1"/>
  <c r="N264" i="1"/>
  <c r="T264" i="1" s="1"/>
  <c r="Z264" i="1" s="1"/>
  <c r="J601" i="1"/>
  <c r="P601" i="1" s="1"/>
  <c r="V601" i="1" s="1"/>
  <c r="AB601" i="1" s="1"/>
  <c r="P602" i="1"/>
  <c r="V602" i="1" s="1"/>
  <c r="AB602" i="1" s="1"/>
  <c r="I653" i="1"/>
  <c r="O653" i="1" s="1"/>
  <c r="U653" i="1" s="1"/>
  <c r="AA653" i="1" s="1"/>
  <c r="O654" i="1"/>
  <c r="U654" i="1" s="1"/>
  <c r="AA654" i="1" s="1"/>
  <c r="J263" i="1"/>
  <c r="P263" i="1" s="1"/>
  <c r="V263" i="1" s="1"/>
  <c r="AB263" i="1" s="1"/>
  <c r="P264" i="1"/>
  <c r="V264" i="1" s="1"/>
  <c r="AB264" i="1" s="1"/>
  <c r="H421" i="1"/>
  <c r="N421" i="1" s="1"/>
  <c r="T421" i="1" s="1"/>
  <c r="Z421" i="1" s="1"/>
  <c r="N422" i="1"/>
  <c r="T422" i="1" s="1"/>
  <c r="Z422" i="1" s="1"/>
  <c r="I601" i="1"/>
  <c r="O601" i="1" s="1"/>
  <c r="U601" i="1" s="1"/>
  <c r="AA601" i="1" s="1"/>
  <c r="O602" i="1"/>
  <c r="U602" i="1" s="1"/>
  <c r="AA602" i="1" s="1"/>
  <c r="I263" i="1"/>
  <c r="O263" i="1" s="1"/>
  <c r="U263" i="1" s="1"/>
  <c r="AA263" i="1" s="1"/>
  <c r="O264" i="1"/>
  <c r="U264" i="1" s="1"/>
  <c r="AA264" i="1" s="1"/>
  <c r="H388" i="1"/>
  <c r="N388" i="1" s="1"/>
  <c r="T388" i="1" s="1"/>
  <c r="Z388" i="1" s="1"/>
  <c r="N389" i="1"/>
  <c r="T389" i="1" s="1"/>
  <c r="Z389" i="1" s="1"/>
  <c r="J421" i="1"/>
  <c r="P421" i="1" s="1"/>
  <c r="V421" i="1" s="1"/>
  <c r="AB421" i="1" s="1"/>
  <c r="P422" i="1"/>
  <c r="V422" i="1" s="1"/>
  <c r="AB422" i="1" s="1"/>
  <c r="H653" i="1"/>
  <c r="N653" i="1" s="1"/>
  <c r="T653" i="1" s="1"/>
  <c r="Z653" i="1" s="1"/>
  <c r="N654" i="1"/>
  <c r="T654" i="1" s="1"/>
  <c r="Z654" i="1" s="1"/>
  <c r="J656" i="1"/>
  <c r="P656" i="1" s="1"/>
  <c r="V656" i="1" s="1"/>
  <c r="AB656" i="1" s="1"/>
  <c r="P657" i="1"/>
  <c r="V657" i="1" s="1"/>
  <c r="AB657" i="1" s="1"/>
  <c r="I388" i="1"/>
  <c r="O388" i="1" s="1"/>
  <c r="U388" i="1" s="1"/>
  <c r="AA388" i="1" s="1"/>
  <c r="O389" i="1"/>
  <c r="U389" i="1" s="1"/>
  <c r="AA389" i="1" s="1"/>
  <c r="H656" i="1"/>
  <c r="N656" i="1" s="1"/>
  <c r="T656" i="1" s="1"/>
  <c r="Z656" i="1" s="1"/>
  <c r="N657" i="1"/>
  <c r="T657" i="1" s="1"/>
  <c r="Z657" i="1" s="1"/>
  <c r="H322" i="1"/>
  <c r="N322" i="1" s="1"/>
  <c r="T322" i="1" s="1"/>
  <c r="Z322" i="1" s="1"/>
  <c r="N323" i="1"/>
  <c r="T323" i="1" s="1"/>
  <c r="Z323" i="1" s="1"/>
  <c r="J388" i="1"/>
  <c r="P388" i="1" s="1"/>
  <c r="V388" i="1" s="1"/>
  <c r="AB388" i="1" s="1"/>
  <c r="P389" i="1"/>
  <c r="V389" i="1" s="1"/>
  <c r="AB389" i="1" s="1"/>
  <c r="I421" i="1"/>
  <c r="O421" i="1" s="1"/>
  <c r="U421" i="1" s="1"/>
  <c r="AA421" i="1" s="1"/>
  <c r="O422" i="1"/>
  <c r="U422" i="1" s="1"/>
  <c r="AA422" i="1" s="1"/>
  <c r="H601" i="1"/>
  <c r="N601" i="1" s="1"/>
  <c r="T601" i="1" s="1"/>
  <c r="Z601" i="1" s="1"/>
  <c r="N602" i="1"/>
  <c r="T602" i="1" s="1"/>
  <c r="Z602" i="1" s="1"/>
  <c r="J653" i="1"/>
  <c r="P653" i="1" s="1"/>
  <c r="V653" i="1" s="1"/>
  <c r="AB653" i="1" s="1"/>
  <c r="P654" i="1"/>
  <c r="V654" i="1" s="1"/>
  <c r="AB654" i="1" s="1"/>
  <c r="I656" i="1"/>
  <c r="O656" i="1" s="1"/>
  <c r="U656" i="1" s="1"/>
  <c r="AA656" i="1" s="1"/>
  <c r="O657" i="1"/>
  <c r="U657" i="1" s="1"/>
  <c r="AA657" i="1" s="1"/>
  <c r="J322" i="1"/>
  <c r="P322" i="1" s="1"/>
  <c r="V322" i="1" s="1"/>
  <c r="AB322" i="1" s="1"/>
  <c r="P323" i="1"/>
  <c r="V323" i="1" s="1"/>
  <c r="AB323" i="1" s="1"/>
  <c r="I322" i="1"/>
  <c r="O322" i="1" s="1"/>
  <c r="U322" i="1" s="1"/>
  <c r="AA322" i="1" s="1"/>
  <c r="O323" i="1"/>
  <c r="U323" i="1" s="1"/>
  <c r="AA323" i="1" s="1"/>
  <c r="I281" i="1"/>
  <c r="J281" i="1"/>
  <c r="H281" i="1"/>
  <c r="I272" i="1"/>
  <c r="J272" i="1"/>
  <c r="H272" i="1"/>
  <c r="I71" i="1"/>
  <c r="J71" i="1"/>
  <c r="H71" i="1"/>
  <c r="H271" i="1" l="1"/>
  <c r="N271" i="1" s="1"/>
  <c r="T271" i="1" s="1"/>
  <c r="Z271" i="1" s="1"/>
  <c r="N272" i="1"/>
  <c r="T272" i="1" s="1"/>
  <c r="Z272" i="1" s="1"/>
  <c r="H70" i="1"/>
  <c r="N70" i="1" s="1"/>
  <c r="T70" i="1" s="1"/>
  <c r="Z70" i="1" s="1"/>
  <c r="N71" i="1"/>
  <c r="T71" i="1" s="1"/>
  <c r="Z71" i="1" s="1"/>
  <c r="H280" i="1"/>
  <c r="N280" i="1" s="1"/>
  <c r="T280" i="1" s="1"/>
  <c r="Z280" i="1" s="1"/>
  <c r="N281" i="1"/>
  <c r="T281" i="1" s="1"/>
  <c r="Z281" i="1" s="1"/>
  <c r="J70" i="1"/>
  <c r="P70" i="1" s="1"/>
  <c r="V70" i="1" s="1"/>
  <c r="AB70" i="1" s="1"/>
  <c r="P71" i="1"/>
  <c r="V71" i="1" s="1"/>
  <c r="AB71" i="1" s="1"/>
  <c r="J280" i="1"/>
  <c r="P280" i="1" s="1"/>
  <c r="V280" i="1" s="1"/>
  <c r="AB280" i="1" s="1"/>
  <c r="P281" i="1"/>
  <c r="V281" i="1" s="1"/>
  <c r="AB281" i="1" s="1"/>
  <c r="I271" i="1"/>
  <c r="O271" i="1" s="1"/>
  <c r="U271" i="1" s="1"/>
  <c r="AA271" i="1" s="1"/>
  <c r="O272" i="1"/>
  <c r="U272" i="1" s="1"/>
  <c r="AA272" i="1" s="1"/>
  <c r="I70" i="1"/>
  <c r="O70" i="1" s="1"/>
  <c r="U70" i="1" s="1"/>
  <c r="AA70" i="1" s="1"/>
  <c r="O71" i="1"/>
  <c r="U71" i="1" s="1"/>
  <c r="AA71" i="1" s="1"/>
  <c r="J271" i="1"/>
  <c r="P271" i="1" s="1"/>
  <c r="V271" i="1" s="1"/>
  <c r="AB271" i="1" s="1"/>
  <c r="P272" i="1"/>
  <c r="V272" i="1" s="1"/>
  <c r="AB272" i="1" s="1"/>
  <c r="I280" i="1"/>
  <c r="O280" i="1" s="1"/>
  <c r="U280" i="1" s="1"/>
  <c r="AA280" i="1" s="1"/>
  <c r="O281" i="1"/>
  <c r="U281" i="1" s="1"/>
  <c r="AA281" i="1" s="1"/>
  <c r="J138" i="1"/>
  <c r="P138" i="1" s="1"/>
  <c r="V138" i="1" s="1"/>
  <c r="AB138" i="1" s="1"/>
  <c r="H138" i="1"/>
  <c r="N138" i="1" s="1"/>
  <c r="T138" i="1" s="1"/>
  <c r="Z138" i="1" s="1"/>
  <c r="J148" i="1"/>
  <c r="P148" i="1" s="1"/>
  <c r="V148" i="1" s="1"/>
  <c r="AB148" i="1" s="1"/>
  <c r="I148" i="1"/>
  <c r="O148" i="1" s="1"/>
  <c r="U148" i="1" s="1"/>
  <c r="AA148" i="1" s="1"/>
  <c r="H148" i="1"/>
  <c r="N148" i="1" s="1"/>
  <c r="T148" i="1" s="1"/>
  <c r="Z148" i="1" s="1"/>
  <c r="J146" i="1"/>
  <c r="P146" i="1" s="1"/>
  <c r="V146" i="1" s="1"/>
  <c r="AB146" i="1" s="1"/>
  <c r="I146" i="1"/>
  <c r="O146" i="1" s="1"/>
  <c r="U146" i="1" s="1"/>
  <c r="AA146" i="1" s="1"/>
  <c r="H146" i="1"/>
  <c r="N146" i="1" s="1"/>
  <c r="T146" i="1" s="1"/>
  <c r="Z146" i="1" s="1"/>
  <c r="J143" i="1"/>
  <c r="I143" i="1"/>
  <c r="H143" i="1"/>
  <c r="J140" i="1"/>
  <c r="P140" i="1" s="1"/>
  <c r="V140" i="1" s="1"/>
  <c r="AB140" i="1" s="1"/>
  <c r="I140" i="1"/>
  <c r="O140" i="1" s="1"/>
  <c r="U140" i="1" s="1"/>
  <c r="AA140" i="1" s="1"/>
  <c r="H140" i="1"/>
  <c r="N140" i="1" s="1"/>
  <c r="T140" i="1" s="1"/>
  <c r="Z140" i="1" s="1"/>
  <c r="I138" i="1"/>
  <c r="O138" i="1" s="1"/>
  <c r="U138" i="1" s="1"/>
  <c r="AA138" i="1" s="1"/>
  <c r="H142" i="1" l="1"/>
  <c r="N142" i="1" s="1"/>
  <c r="T142" i="1" s="1"/>
  <c r="Z142" i="1" s="1"/>
  <c r="N143" i="1"/>
  <c r="T143" i="1" s="1"/>
  <c r="Z143" i="1" s="1"/>
  <c r="I142" i="1"/>
  <c r="O142" i="1" s="1"/>
  <c r="U142" i="1" s="1"/>
  <c r="AA142" i="1" s="1"/>
  <c r="O143" i="1"/>
  <c r="U143" i="1" s="1"/>
  <c r="AA143" i="1" s="1"/>
  <c r="J142" i="1"/>
  <c r="P142" i="1" s="1"/>
  <c r="V142" i="1" s="1"/>
  <c r="AB142" i="1" s="1"/>
  <c r="P143" i="1"/>
  <c r="V143" i="1" s="1"/>
  <c r="AB143" i="1" s="1"/>
  <c r="I137" i="1"/>
  <c r="O137" i="1" s="1"/>
  <c r="U137" i="1" s="1"/>
  <c r="AA137" i="1" s="1"/>
  <c r="I145" i="1"/>
  <c r="O145" i="1" s="1"/>
  <c r="U145" i="1" s="1"/>
  <c r="AA145" i="1" s="1"/>
  <c r="J145" i="1"/>
  <c r="P145" i="1" s="1"/>
  <c r="V145" i="1" s="1"/>
  <c r="AB145" i="1" s="1"/>
  <c r="H137" i="1"/>
  <c r="N137" i="1" s="1"/>
  <c r="T137" i="1" s="1"/>
  <c r="Z137" i="1" s="1"/>
  <c r="H145" i="1"/>
  <c r="N145" i="1" s="1"/>
  <c r="T145" i="1" s="1"/>
  <c r="Z145" i="1" s="1"/>
  <c r="J137" i="1"/>
  <c r="P137" i="1" s="1"/>
  <c r="V137" i="1" s="1"/>
  <c r="AB137" i="1" s="1"/>
  <c r="I136" i="1" l="1"/>
  <c r="O136" i="1" s="1"/>
  <c r="U136" i="1" s="1"/>
  <c r="AA136" i="1" s="1"/>
  <c r="J136" i="1"/>
  <c r="P136" i="1" s="1"/>
  <c r="V136" i="1" s="1"/>
  <c r="AB136" i="1" s="1"/>
  <c r="H136" i="1"/>
  <c r="N136" i="1" s="1"/>
  <c r="T136" i="1" s="1"/>
  <c r="Z136" i="1" s="1"/>
  <c r="I134" i="1" l="1"/>
  <c r="J134" i="1"/>
  <c r="H134" i="1"/>
  <c r="H133" i="1" l="1"/>
  <c r="N133" i="1" s="1"/>
  <c r="T133" i="1" s="1"/>
  <c r="Z133" i="1" s="1"/>
  <c r="N134" i="1"/>
  <c r="T134" i="1" s="1"/>
  <c r="Z134" i="1" s="1"/>
  <c r="J133" i="1"/>
  <c r="P133" i="1" s="1"/>
  <c r="V133" i="1" s="1"/>
  <c r="AB133" i="1" s="1"/>
  <c r="P134" i="1"/>
  <c r="V134" i="1" s="1"/>
  <c r="AB134" i="1" s="1"/>
  <c r="I133" i="1"/>
  <c r="O133" i="1" s="1"/>
  <c r="U133" i="1" s="1"/>
  <c r="AA133" i="1" s="1"/>
  <c r="O134" i="1"/>
  <c r="U134" i="1" s="1"/>
  <c r="AA134" i="1" s="1"/>
  <c r="I592" i="1"/>
  <c r="J592" i="1"/>
  <c r="H592" i="1"/>
  <c r="I569" i="1"/>
  <c r="J569" i="1"/>
  <c r="H569" i="1"/>
  <c r="I546" i="1"/>
  <c r="J546" i="1"/>
  <c r="H546" i="1"/>
  <c r="I543" i="1"/>
  <c r="J543" i="1"/>
  <c r="H543" i="1"/>
  <c r="I441" i="1"/>
  <c r="J441" i="1"/>
  <c r="H441" i="1"/>
  <c r="H232" i="1"/>
  <c r="N232" i="1" s="1"/>
  <c r="T232" i="1" s="1"/>
  <c r="Z232" i="1" s="1"/>
  <c r="I210" i="1"/>
  <c r="J210" i="1"/>
  <c r="H210" i="1"/>
  <c r="H78" i="1"/>
  <c r="N78" i="1" s="1"/>
  <c r="T78" i="1" s="1"/>
  <c r="Z78" i="1" s="1"/>
  <c r="J440" i="1" l="1"/>
  <c r="P441" i="1"/>
  <c r="V441" i="1" s="1"/>
  <c r="AB441" i="1" s="1"/>
  <c r="H566" i="1"/>
  <c r="N566" i="1" s="1"/>
  <c r="T566" i="1" s="1"/>
  <c r="Z566" i="1" s="1"/>
  <c r="N569" i="1"/>
  <c r="T569" i="1" s="1"/>
  <c r="Z569" i="1" s="1"/>
  <c r="J591" i="1"/>
  <c r="P591" i="1" s="1"/>
  <c r="V591" i="1" s="1"/>
  <c r="AB591" i="1" s="1"/>
  <c r="P592" i="1"/>
  <c r="V592" i="1" s="1"/>
  <c r="AB592" i="1" s="1"/>
  <c r="I440" i="1"/>
  <c r="O441" i="1"/>
  <c r="U441" i="1" s="1"/>
  <c r="AA441" i="1" s="1"/>
  <c r="H545" i="1"/>
  <c r="N545" i="1" s="1"/>
  <c r="T545" i="1" s="1"/>
  <c r="Z545" i="1" s="1"/>
  <c r="N546" i="1"/>
  <c r="T546" i="1" s="1"/>
  <c r="Z546" i="1" s="1"/>
  <c r="I591" i="1"/>
  <c r="O591" i="1" s="1"/>
  <c r="U591" i="1" s="1"/>
  <c r="AA591" i="1" s="1"/>
  <c r="O592" i="1"/>
  <c r="U592" i="1" s="1"/>
  <c r="AA592" i="1" s="1"/>
  <c r="H542" i="1"/>
  <c r="N542" i="1" s="1"/>
  <c r="T542" i="1" s="1"/>
  <c r="Z542" i="1" s="1"/>
  <c r="N543" i="1"/>
  <c r="T543" i="1" s="1"/>
  <c r="Z543" i="1" s="1"/>
  <c r="J545" i="1"/>
  <c r="P545" i="1" s="1"/>
  <c r="V545" i="1" s="1"/>
  <c r="AB545" i="1" s="1"/>
  <c r="P546" i="1"/>
  <c r="V546" i="1" s="1"/>
  <c r="AB546" i="1" s="1"/>
  <c r="I566" i="1"/>
  <c r="O566" i="1" s="1"/>
  <c r="U566" i="1" s="1"/>
  <c r="AA566" i="1" s="1"/>
  <c r="O569" i="1"/>
  <c r="U569" i="1" s="1"/>
  <c r="AA569" i="1" s="1"/>
  <c r="J209" i="1"/>
  <c r="P209" i="1" s="1"/>
  <c r="V209" i="1" s="1"/>
  <c r="AB209" i="1" s="1"/>
  <c r="P210" i="1"/>
  <c r="V210" i="1" s="1"/>
  <c r="AB210" i="1" s="1"/>
  <c r="I542" i="1"/>
  <c r="O542" i="1" s="1"/>
  <c r="U542" i="1" s="1"/>
  <c r="AA542" i="1" s="1"/>
  <c r="O543" i="1"/>
  <c r="U543" i="1" s="1"/>
  <c r="AA543" i="1" s="1"/>
  <c r="I209" i="1"/>
  <c r="O209" i="1" s="1"/>
  <c r="U209" i="1" s="1"/>
  <c r="AA209" i="1" s="1"/>
  <c r="O210" i="1"/>
  <c r="U210" i="1" s="1"/>
  <c r="AA210" i="1" s="1"/>
  <c r="J566" i="1"/>
  <c r="P566" i="1" s="1"/>
  <c r="V566" i="1" s="1"/>
  <c r="AB566" i="1" s="1"/>
  <c r="P569" i="1"/>
  <c r="V569" i="1" s="1"/>
  <c r="AB569" i="1" s="1"/>
  <c r="H209" i="1"/>
  <c r="N209" i="1" s="1"/>
  <c r="T209" i="1" s="1"/>
  <c r="Z209" i="1" s="1"/>
  <c r="N210" i="1"/>
  <c r="T210" i="1" s="1"/>
  <c r="Z210" i="1" s="1"/>
  <c r="H440" i="1"/>
  <c r="N441" i="1"/>
  <c r="T441" i="1" s="1"/>
  <c r="Z441" i="1" s="1"/>
  <c r="J542" i="1"/>
  <c r="P542" i="1" s="1"/>
  <c r="V542" i="1" s="1"/>
  <c r="AB542" i="1" s="1"/>
  <c r="P543" i="1"/>
  <c r="V543" i="1" s="1"/>
  <c r="AB543" i="1" s="1"/>
  <c r="I545" i="1"/>
  <c r="O545" i="1" s="1"/>
  <c r="U545" i="1" s="1"/>
  <c r="AA545" i="1" s="1"/>
  <c r="O546" i="1"/>
  <c r="U546" i="1" s="1"/>
  <c r="AA546" i="1" s="1"/>
  <c r="H591" i="1"/>
  <c r="N591" i="1" s="1"/>
  <c r="T591" i="1" s="1"/>
  <c r="Z591" i="1" s="1"/>
  <c r="N592" i="1"/>
  <c r="T592" i="1" s="1"/>
  <c r="Z592" i="1" s="1"/>
  <c r="I541" i="1"/>
  <c r="O541" i="1" s="1"/>
  <c r="U541" i="1" s="1"/>
  <c r="AA541" i="1" s="1"/>
  <c r="J665" i="1"/>
  <c r="P665" i="1" s="1"/>
  <c r="V665" i="1" s="1"/>
  <c r="AB665" i="1" s="1"/>
  <c r="I665" i="1"/>
  <c r="O665" i="1" s="1"/>
  <c r="U665" i="1" s="1"/>
  <c r="AA665" i="1" s="1"/>
  <c r="H665" i="1"/>
  <c r="N665" i="1" s="1"/>
  <c r="T665" i="1" s="1"/>
  <c r="Z665" i="1" s="1"/>
  <c r="J660" i="1"/>
  <c r="P660" i="1" s="1"/>
  <c r="V660" i="1" s="1"/>
  <c r="AB660" i="1" s="1"/>
  <c r="I660" i="1"/>
  <c r="O660" i="1" s="1"/>
  <c r="U660" i="1" s="1"/>
  <c r="AA660" i="1" s="1"/>
  <c r="H660" i="1"/>
  <c r="N660" i="1" s="1"/>
  <c r="T660" i="1" s="1"/>
  <c r="Z660" i="1" s="1"/>
  <c r="I637" i="1"/>
  <c r="O637" i="1" s="1"/>
  <c r="U637" i="1" s="1"/>
  <c r="AA637" i="1" s="1"/>
  <c r="J637" i="1"/>
  <c r="P637" i="1" s="1"/>
  <c r="V637" i="1" s="1"/>
  <c r="AB637" i="1" s="1"/>
  <c r="H637" i="1"/>
  <c r="N637" i="1" s="1"/>
  <c r="T637" i="1" s="1"/>
  <c r="Z637" i="1" s="1"/>
  <c r="I635" i="1"/>
  <c r="O635" i="1" s="1"/>
  <c r="U635" i="1" s="1"/>
  <c r="AA635" i="1" s="1"/>
  <c r="J635" i="1"/>
  <c r="P635" i="1" s="1"/>
  <c r="V635" i="1" s="1"/>
  <c r="AB635" i="1" s="1"/>
  <c r="H635" i="1"/>
  <c r="N635" i="1" s="1"/>
  <c r="T635" i="1" s="1"/>
  <c r="Z635" i="1" s="1"/>
  <c r="I618" i="1"/>
  <c r="O618" i="1" s="1"/>
  <c r="U618" i="1" s="1"/>
  <c r="AA618" i="1" s="1"/>
  <c r="J618" i="1"/>
  <c r="P618" i="1" s="1"/>
  <c r="V618" i="1" s="1"/>
  <c r="AB618" i="1" s="1"/>
  <c r="H618" i="1"/>
  <c r="N618" i="1" s="1"/>
  <c r="T618" i="1" s="1"/>
  <c r="Z618" i="1" s="1"/>
  <c r="I614" i="1"/>
  <c r="O614" i="1" s="1"/>
  <c r="U614" i="1" s="1"/>
  <c r="AA614" i="1" s="1"/>
  <c r="J614" i="1"/>
  <c r="P614" i="1" s="1"/>
  <c r="V614" i="1" s="1"/>
  <c r="AB614" i="1" s="1"/>
  <c r="H614" i="1"/>
  <c r="N614" i="1" s="1"/>
  <c r="T614" i="1" s="1"/>
  <c r="Z614" i="1" s="1"/>
  <c r="I572" i="1"/>
  <c r="O572" i="1" s="1"/>
  <c r="U572" i="1" s="1"/>
  <c r="AA572" i="1" s="1"/>
  <c r="J572" i="1"/>
  <c r="P572" i="1" s="1"/>
  <c r="V572" i="1" s="1"/>
  <c r="AB572" i="1" s="1"/>
  <c r="H572" i="1"/>
  <c r="N572" i="1" s="1"/>
  <c r="T572" i="1" s="1"/>
  <c r="Z572" i="1" s="1"/>
  <c r="H574" i="1"/>
  <c r="N574" i="1" s="1"/>
  <c r="T574" i="1" s="1"/>
  <c r="Z574" i="1" s="1"/>
  <c r="I574" i="1"/>
  <c r="O574" i="1" s="1"/>
  <c r="U574" i="1" s="1"/>
  <c r="AA574" i="1" s="1"/>
  <c r="J574" i="1"/>
  <c r="I425" i="1"/>
  <c r="J425" i="1"/>
  <c r="H425" i="1"/>
  <c r="I414" i="1"/>
  <c r="J414" i="1"/>
  <c r="H414" i="1"/>
  <c r="I398" i="1"/>
  <c r="J398" i="1"/>
  <c r="H398" i="1"/>
  <c r="J392" i="1"/>
  <c r="I392" i="1"/>
  <c r="H392" i="1"/>
  <c r="I384" i="1"/>
  <c r="J384" i="1"/>
  <c r="H384" i="1"/>
  <c r="I379" i="1"/>
  <c r="O379" i="1" s="1"/>
  <c r="U379" i="1" s="1"/>
  <c r="AA379" i="1" s="1"/>
  <c r="J379" i="1"/>
  <c r="P379" i="1" s="1"/>
  <c r="V379" i="1" s="1"/>
  <c r="AB379" i="1" s="1"/>
  <c r="H379" i="1"/>
  <c r="N379" i="1" s="1"/>
  <c r="T379" i="1" s="1"/>
  <c r="Z379" i="1" s="1"/>
  <c r="I377" i="1"/>
  <c r="O377" i="1" s="1"/>
  <c r="U377" i="1" s="1"/>
  <c r="AA377" i="1" s="1"/>
  <c r="J377" i="1"/>
  <c r="P377" i="1" s="1"/>
  <c r="V377" i="1" s="1"/>
  <c r="AB377" i="1" s="1"/>
  <c r="H377" i="1"/>
  <c r="N377" i="1" s="1"/>
  <c r="T377" i="1" s="1"/>
  <c r="Z377" i="1" s="1"/>
  <c r="I338" i="1"/>
  <c r="J338" i="1"/>
  <c r="H338" i="1"/>
  <c r="J541" i="1" l="1"/>
  <c r="P541" i="1" s="1"/>
  <c r="V541" i="1" s="1"/>
  <c r="AB541" i="1" s="1"/>
  <c r="H541" i="1"/>
  <c r="N541" i="1" s="1"/>
  <c r="T541" i="1" s="1"/>
  <c r="Z541" i="1" s="1"/>
  <c r="J397" i="1"/>
  <c r="P397" i="1" s="1"/>
  <c r="V397" i="1" s="1"/>
  <c r="AB397" i="1" s="1"/>
  <c r="P398" i="1"/>
  <c r="V398" i="1" s="1"/>
  <c r="AB398" i="1" s="1"/>
  <c r="I439" i="1"/>
  <c r="O439" i="1" s="1"/>
  <c r="U439" i="1" s="1"/>
  <c r="AA439" i="1" s="1"/>
  <c r="O440" i="1"/>
  <c r="U440" i="1" s="1"/>
  <c r="AA440" i="1" s="1"/>
  <c r="H397" i="1"/>
  <c r="N397" i="1" s="1"/>
  <c r="T397" i="1" s="1"/>
  <c r="Z397" i="1" s="1"/>
  <c r="N398" i="1"/>
  <c r="T398" i="1" s="1"/>
  <c r="Z398" i="1" s="1"/>
  <c r="I424" i="1"/>
  <c r="O425" i="1"/>
  <c r="U425" i="1" s="1"/>
  <c r="AA425" i="1" s="1"/>
  <c r="H391" i="1"/>
  <c r="N391" i="1" s="1"/>
  <c r="T391" i="1" s="1"/>
  <c r="Z391" i="1" s="1"/>
  <c r="N392" i="1"/>
  <c r="T392" i="1" s="1"/>
  <c r="Z392" i="1" s="1"/>
  <c r="J571" i="1"/>
  <c r="P571" i="1" s="1"/>
  <c r="V571" i="1" s="1"/>
  <c r="AB571" i="1" s="1"/>
  <c r="P574" i="1"/>
  <c r="V574" i="1" s="1"/>
  <c r="AB574" i="1" s="1"/>
  <c r="J337" i="1"/>
  <c r="P337" i="1" s="1"/>
  <c r="V337" i="1" s="1"/>
  <c r="AB337" i="1" s="1"/>
  <c r="P338" i="1"/>
  <c r="V338" i="1" s="1"/>
  <c r="AB338" i="1" s="1"/>
  <c r="H383" i="1"/>
  <c r="N383" i="1" s="1"/>
  <c r="T383" i="1" s="1"/>
  <c r="Z383" i="1" s="1"/>
  <c r="N384" i="1"/>
  <c r="T384" i="1" s="1"/>
  <c r="Z384" i="1" s="1"/>
  <c r="I391" i="1"/>
  <c r="O391" i="1" s="1"/>
  <c r="U391" i="1" s="1"/>
  <c r="AA391" i="1" s="1"/>
  <c r="O392" i="1"/>
  <c r="U392" i="1" s="1"/>
  <c r="AA392" i="1" s="1"/>
  <c r="I397" i="1"/>
  <c r="O397" i="1" s="1"/>
  <c r="U397" i="1" s="1"/>
  <c r="AA397" i="1" s="1"/>
  <c r="O398" i="1"/>
  <c r="U398" i="1" s="1"/>
  <c r="AA398" i="1" s="1"/>
  <c r="H424" i="1"/>
  <c r="N425" i="1"/>
  <c r="T425" i="1" s="1"/>
  <c r="Z425" i="1" s="1"/>
  <c r="I383" i="1"/>
  <c r="O383" i="1" s="1"/>
  <c r="U383" i="1" s="1"/>
  <c r="AA383" i="1" s="1"/>
  <c r="O384" i="1"/>
  <c r="U384" i="1" s="1"/>
  <c r="AA384" i="1" s="1"/>
  <c r="J413" i="1"/>
  <c r="P413" i="1" s="1"/>
  <c r="V413" i="1" s="1"/>
  <c r="AB413" i="1" s="1"/>
  <c r="P414" i="1"/>
  <c r="V414" i="1" s="1"/>
  <c r="AB414" i="1" s="1"/>
  <c r="H337" i="1"/>
  <c r="N337" i="1" s="1"/>
  <c r="T337" i="1" s="1"/>
  <c r="Z337" i="1" s="1"/>
  <c r="N338" i="1"/>
  <c r="T338" i="1" s="1"/>
  <c r="Z338" i="1" s="1"/>
  <c r="I413" i="1"/>
  <c r="O413" i="1" s="1"/>
  <c r="U413" i="1" s="1"/>
  <c r="AA413" i="1" s="1"/>
  <c r="O414" i="1"/>
  <c r="U414" i="1" s="1"/>
  <c r="AA414" i="1" s="1"/>
  <c r="I337" i="1"/>
  <c r="O337" i="1" s="1"/>
  <c r="U337" i="1" s="1"/>
  <c r="AA337" i="1" s="1"/>
  <c r="O338" i="1"/>
  <c r="U338" i="1" s="1"/>
  <c r="AA338" i="1" s="1"/>
  <c r="J383" i="1"/>
  <c r="P383" i="1" s="1"/>
  <c r="V383" i="1" s="1"/>
  <c r="AB383" i="1" s="1"/>
  <c r="P384" i="1"/>
  <c r="V384" i="1" s="1"/>
  <c r="AB384" i="1" s="1"/>
  <c r="J391" i="1"/>
  <c r="P391" i="1" s="1"/>
  <c r="V391" i="1" s="1"/>
  <c r="AB391" i="1" s="1"/>
  <c r="P392" i="1"/>
  <c r="V392" i="1" s="1"/>
  <c r="AB392" i="1" s="1"/>
  <c r="H413" i="1"/>
  <c r="N413" i="1" s="1"/>
  <c r="T413" i="1" s="1"/>
  <c r="Z413" i="1" s="1"/>
  <c r="N414" i="1"/>
  <c r="T414" i="1" s="1"/>
  <c r="Z414" i="1" s="1"/>
  <c r="J424" i="1"/>
  <c r="P425" i="1"/>
  <c r="V425" i="1" s="1"/>
  <c r="AB425" i="1" s="1"/>
  <c r="H439" i="1"/>
  <c r="N439" i="1" s="1"/>
  <c r="T439" i="1" s="1"/>
  <c r="Z439" i="1" s="1"/>
  <c r="N440" i="1"/>
  <c r="T440" i="1" s="1"/>
  <c r="Z440" i="1" s="1"/>
  <c r="J439" i="1"/>
  <c r="P439" i="1" s="1"/>
  <c r="V439" i="1" s="1"/>
  <c r="AB439" i="1" s="1"/>
  <c r="P440" i="1"/>
  <c r="V440" i="1" s="1"/>
  <c r="AB440" i="1" s="1"/>
  <c r="I571" i="1"/>
  <c r="O571" i="1" s="1"/>
  <c r="U571" i="1" s="1"/>
  <c r="AA571" i="1" s="1"/>
  <c r="H634" i="1"/>
  <c r="N634" i="1" s="1"/>
  <c r="T634" i="1" s="1"/>
  <c r="Z634" i="1" s="1"/>
  <c r="J634" i="1"/>
  <c r="P634" i="1" s="1"/>
  <c r="V634" i="1" s="1"/>
  <c r="AB634" i="1" s="1"/>
  <c r="I634" i="1"/>
  <c r="O634" i="1" s="1"/>
  <c r="U634" i="1" s="1"/>
  <c r="AA634" i="1" s="1"/>
  <c r="I376" i="1"/>
  <c r="O376" i="1" s="1"/>
  <c r="U376" i="1" s="1"/>
  <c r="AA376" i="1" s="1"/>
  <c r="H571" i="1"/>
  <c r="N571" i="1" s="1"/>
  <c r="T571" i="1" s="1"/>
  <c r="Z571" i="1" s="1"/>
  <c r="H376" i="1"/>
  <c r="N376" i="1" s="1"/>
  <c r="T376" i="1" s="1"/>
  <c r="Z376" i="1" s="1"/>
  <c r="J376" i="1"/>
  <c r="P376" i="1" s="1"/>
  <c r="V376" i="1" s="1"/>
  <c r="AB376" i="1" s="1"/>
  <c r="I335" i="1"/>
  <c r="J335" i="1"/>
  <c r="H335" i="1"/>
  <c r="I332" i="1"/>
  <c r="J332" i="1"/>
  <c r="H332" i="1"/>
  <c r="I329" i="1"/>
  <c r="J329" i="1"/>
  <c r="H329" i="1"/>
  <c r="I318" i="1"/>
  <c r="O318" i="1" s="1"/>
  <c r="U318" i="1" s="1"/>
  <c r="AA318" i="1" s="1"/>
  <c r="J318" i="1"/>
  <c r="P318" i="1" s="1"/>
  <c r="V318" i="1" s="1"/>
  <c r="AB318" i="1" s="1"/>
  <c r="H318" i="1"/>
  <c r="N318" i="1" s="1"/>
  <c r="T318" i="1" s="1"/>
  <c r="Z318" i="1" s="1"/>
  <c r="I313" i="1"/>
  <c r="J313" i="1"/>
  <c r="H313" i="1"/>
  <c r="I259" i="1"/>
  <c r="O259" i="1" s="1"/>
  <c r="U259" i="1" s="1"/>
  <c r="AA259" i="1" s="1"/>
  <c r="J259" i="1"/>
  <c r="P259" i="1" s="1"/>
  <c r="V259" i="1" s="1"/>
  <c r="AB259" i="1" s="1"/>
  <c r="H259" i="1"/>
  <c r="N259" i="1" s="1"/>
  <c r="T259" i="1" s="1"/>
  <c r="Z259" i="1" s="1"/>
  <c r="I154" i="1"/>
  <c r="J154" i="1"/>
  <c r="H154" i="1"/>
  <c r="J153" i="1" l="1"/>
  <c r="P153" i="1" s="1"/>
  <c r="V153" i="1" s="1"/>
  <c r="AB153" i="1" s="1"/>
  <c r="P154" i="1"/>
  <c r="V154" i="1" s="1"/>
  <c r="AB154" i="1" s="1"/>
  <c r="J328" i="1"/>
  <c r="P328" i="1" s="1"/>
  <c r="V328" i="1" s="1"/>
  <c r="AB328" i="1" s="1"/>
  <c r="P329" i="1"/>
  <c r="V329" i="1" s="1"/>
  <c r="AB329" i="1" s="1"/>
  <c r="I331" i="1"/>
  <c r="O331" i="1" s="1"/>
  <c r="U331" i="1" s="1"/>
  <c r="AA331" i="1" s="1"/>
  <c r="O332" i="1"/>
  <c r="U332" i="1" s="1"/>
  <c r="AA332" i="1" s="1"/>
  <c r="I153" i="1"/>
  <c r="O153" i="1" s="1"/>
  <c r="U153" i="1" s="1"/>
  <c r="AA153" i="1" s="1"/>
  <c r="O154" i="1"/>
  <c r="U154" i="1" s="1"/>
  <c r="AA154" i="1" s="1"/>
  <c r="H312" i="1"/>
  <c r="N313" i="1"/>
  <c r="T313" i="1" s="1"/>
  <c r="Z313" i="1" s="1"/>
  <c r="I328" i="1"/>
  <c r="O328" i="1" s="1"/>
  <c r="U328" i="1" s="1"/>
  <c r="AA328" i="1" s="1"/>
  <c r="O329" i="1"/>
  <c r="U329" i="1" s="1"/>
  <c r="AA329" i="1" s="1"/>
  <c r="H334" i="1"/>
  <c r="N334" i="1" s="1"/>
  <c r="T334" i="1" s="1"/>
  <c r="Z334" i="1" s="1"/>
  <c r="N335" i="1"/>
  <c r="T335" i="1" s="1"/>
  <c r="Z335" i="1" s="1"/>
  <c r="J420" i="1"/>
  <c r="P420" i="1" s="1"/>
  <c r="V420" i="1" s="1"/>
  <c r="AB420" i="1" s="1"/>
  <c r="P424" i="1"/>
  <c r="V424" i="1" s="1"/>
  <c r="AB424" i="1" s="1"/>
  <c r="I420" i="1"/>
  <c r="O420" i="1" s="1"/>
  <c r="U420" i="1" s="1"/>
  <c r="AA420" i="1" s="1"/>
  <c r="O424" i="1"/>
  <c r="U424" i="1" s="1"/>
  <c r="AA424" i="1" s="1"/>
  <c r="J312" i="1"/>
  <c r="P313" i="1"/>
  <c r="V313" i="1" s="1"/>
  <c r="AB313" i="1" s="1"/>
  <c r="H331" i="1"/>
  <c r="N331" i="1" s="1"/>
  <c r="T331" i="1" s="1"/>
  <c r="Z331" i="1" s="1"/>
  <c r="N332" i="1"/>
  <c r="T332" i="1" s="1"/>
  <c r="Z332" i="1" s="1"/>
  <c r="J334" i="1"/>
  <c r="P334" i="1" s="1"/>
  <c r="V334" i="1" s="1"/>
  <c r="AB334" i="1" s="1"/>
  <c r="P335" i="1"/>
  <c r="V335" i="1" s="1"/>
  <c r="AB335" i="1" s="1"/>
  <c r="H153" i="1"/>
  <c r="N153" i="1" s="1"/>
  <c r="T153" i="1" s="1"/>
  <c r="Z153" i="1" s="1"/>
  <c r="N154" i="1"/>
  <c r="T154" i="1" s="1"/>
  <c r="Z154" i="1" s="1"/>
  <c r="I312" i="1"/>
  <c r="O313" i="1"/>
  <c r="U313" i="1" s="1"/>
  <c r="AA313" i="1" s="1"/>
  <c r="H328" i="1"/>
  <c r="N328" i="1" s="1"/>
  <c r="T328" i="1" s="1"/>
  <c r="Z328" i="1" s="1"/>
  <c r="N329" i="1"/>
  <c r="T329" i="1" s="1"/>
  <c r="Z329" i="1" s="1"/>
  <c r="J331" i="1"/>
  <c r="P331" i="1" s="1"/>
  <c r="V331" i="1" s="1"/>
  <c r="AB331" i="1" s="1"/>
  <c r="P332" i="1"/>
  <c r="V332" i="1" s="1"/>
  <c r="AB332" i="1" s="1"/>
  <c r="I334" i="1"/>
  <c r="O334" i="1" s="1"/>
  <c r="U334" i="1" s="1"/>
  <c r="AA334" i="1" s="1"/>
  <c r="O335" i="1"/>
  <c r="U335" i="1" s="1"/>
  <c r="AA335" i="1" s="1"/>
  <c r="H420" i="1"/>
  <c r="N420" i="1" s="1"/>
  <c r="T420" i="1" s="1"/>
  <c r="Z420" i="1" s="1"/>
  <c r="N424" i="1"/>
  <c r="T424" i="1" s="1"/>
  <c r="Z424" i="1" s="1"/>
  <c r="I382" i="1"/>
  <c r="O382" i="1" s="1"/>
  <c r="U382" i="1" s="1"/>
  <c r="AA382" i="1" s="1"/>
  <c r="J382" i="1"/>
  <c r="P382" i="1" s="1"/>
  <c r="V382" i="1" s="1"/>
  <c r="AB382" i="1" s="1"/>
  <c r="H382" i="1"/>
  <c r="N382" i="1" s="1"/>
  <c r="T382" i="1" s="1"/>
  <c r="Z382" i="1" s="1"/>
  <c r="I367" i="1"/>
  <c r="J367" i="1"/>
  <c r="P367" i="1" s="1"/>
  <c r="V367" i="1" s="1"/>
  <c r="AB367" i="1" s="1"/>
  <c r="H367" i="1"/>
  <c r="N367" i="1" s="1"/>
  <c r="T367" i="1" s="1"/>
  <c r="Z367" i="1" s="1"/>
  <c r="I311" i="1" l="1"/>
  <c r="O311" i="1" s="1"/>
  <c r="U311" i="1" s="1"/>
  <c r="AA311" i="1" s="1"/>
  <c r="O312" i="1"/>
  <c r="U312" i="1" s="1"/>
  <c r="AA312" i="1" s="1"/>
  <c r="J311" i="1"/>
  <c r="P311" i="1" s="1"/>
  <c r="V311" i="1" s="1"/>
  <c r="AB311" i="1" s="1"/>
  <c r="P312" i="1"/>
  <c r="V312" i="1" s="1"/>
  <c r="AB312" i="1" s="1"/>
  <c r="H311" i="1"/>
  <c r="N311" i="1" s="1"/>
  <c r="T311" i="1" s="1"/>
  <c r="Z311" i="1" s="1"/>
  <c r="N312" i="1"/>
  <c r="T312" i="1" s="1"/>
  <c r="Z312" i="1" s="1"/>
  <c r="I366" i="1"/>
  <c r="O367" i="1"/>
  <c r="U367" i="1" s="1"/>
  <c r="AA367" i="1" s="1"/>
  <c r="J366" i="1"/>
  <c r="H366" i="1"/>
  <c r="N366" i="1" s="1"/>
  <c r="T366" i="1" s="1"/>
  <c r="Z366" i="1" s="1"/>
  <c r="J365" i="1" l="1"/>
  <c r="P365" i="1" s="1"/>
  <c r="V365" i="1" s="1"/>
  <c r="AB365" i="1" s="1"/>
  <c r="P366" i="1"/>
  <c r="V366" i="1" s="1"/>
  <c r="AB366" i="1" s="1"/>
  <c r="I365" i="1"/>
  <c r="O365" i="1" s="1"/>
  <c r="U365" i="1" s="1"/>
  <c r="AA365" i="1" s="1"/>
  <c r="O366" i="1"/>
  <c r="U366" i="1" s="1"/>
  <c r="AA366" i="1" s="1"/>
  <c r="H365" i="1"/>
  <c r="N365" i="1" s="1"/>
  <c r="T365" i="1" s="1"/>
  <c r="Z365" i="1" s="1"/>
  <c r="I207" i="1" l="1"/>
  <c r="H207" i="1"/>
  <c r="J213" i="1"/>
  <c r="I213" i="1"/>
  <c r="H213" i="1"/>
  <c r="H206" i="1" l="1"/>
  <c r="N206" i="1" s="1"/>
  <c r="T206" i="1" s="1"/>
  <c r="Z206" i="1" s="1"/>
  <c r="N207" i="1"/>
  <c r="T207" i="1" s="1"/>
  <c r="Z207" i="1" s="1"/>
  <c r="H212" i="1"/>
  <c r="N212" i="1" s="1"/>
  <c r="T212" i="1" s="1"/>
  <c r="Z212" i="1" s="1"/>
  <c r="N213" i="1"/>
  <c r="T213" i="1" s="1"/>
  <c r="Z213" i="1" s="1"/>
  <c r="I206" i="1"/>
  <c r="O206" i="1" s="1"/>
  <c r="U206" i="1" s="1"/>
  <c r="AA206" i="1" s="1"/>
  <c r="O207" i="1"/>
  <c r="U207" i="1" s="1"/>
  <c r="AA207" i="1" s="1"/>
  <c r="I212" i="1"/>
  <c r="O212" i="1" s="1"/>
  <c r="U212" i="1" s="1"/>
  <c r="AA212" i="1" s="1"/>
  <c r="O213" i="1"/>
  <c r="U213" i="1" s="1"/>
  <c r="AA213" i="1" s="1"/>
  <c r="J212" i="1"/>
  <c r="P213" i="1"/>
  <c r="V213" i="1" s="1"/>
  <c r="AB213" i="1" s="1"/>
  <c r="H205" i="1"/>
  <c r="N205" i="1" s="1"/>
  <c r="T205" i="1" s="1"/>
  <c r="Z205" i="1" s="1"/>
  <c r="I326" i="1"/>
  <c r="J326" i="1"/>
  <c r="H326" i="1"/>
  <c r="I320" i="1"/>
  <c r="J320" i="1"/>
  <c r="H320" i="1"/>
  <c r="I205" i="1" l="1"/>
  <c r="O205" i="1" s="1"/>
  <c r="U205" i="1" s="1"/>
  <c r="AA205" i="1" s="1"/>
  <c r="I317" i="1"/>
  <c r="O317" i="1" s="1"/>
  <c r="U317" i="1" s="1"/>
  <c r="AA317" i="1" s="1"/>
  <c r="O320" i="1"/>
  <c r="U320" i="1" s="1"/>
  <c r="AA320" i="1" s="1"/>
  <c r="H325" i="1"/>
  <c r="N325" i="1" s="1"/>
  <c r="T325" i="1" s="1"/>
  <c r="Z325" i="1" s="1"/>
  <c r="N326" i="1"/>
  <c r="T326" i="1" s="1"/>
  <c r="Z326" i="1" s="1"/>
  <c r="H317" i="1"/>
  <c r="N317" i="1" s="1"/>
  <c r="T317" i="1" s="1"/>
  <c r="Z317" i="1" s="1"/>
  <c r="N320" i="1"/>
  <c r="T320" i="1" s="1"/>
  <c r="Z320" i="1" s="1"/>
  <c r="J317" i="1"/>
  <c r="P317" i="1" s="1"/>
  <c r="V317" i="1" s="1"/>
  <c r="AB317" i="1" s="1"/>
  <c r="P320" i="1"/>
  <c r="V320" i="1" s="1"/>
  <c r="AB320" i="1" s="1"/>
  <c r="J325" i="1"/>
  <c r="P325" i="1" s="1"/>
  <c r="V325" i="1" s="1"/>
  <c r="AB325" i="1" s="1"/>
  <c r="P326" i="1"/>
  <c r="V326" i="1" s="1"/>
  <c r="AB326" i="1" s="1"/>
  <c r="I325" i="1"/>
  <c r="O325" i="1" s="1"/>
  <c r="U325" i="1" s="1"/>
  <c r="AA325" i="1" s="1"/>
  <c r="O326" i="1"/>
  <c r="U326" i="1" s="1"/>
  <c r="AA326" i="1" s="1"/>
  <c r="J207" i="1"/>
  <c r="P212" i="1"/>
  <c r="V212" i="1" s="1"/>
  <c r="AB212" i="1" s="1"/>
  <c r="J667" i="1"/>
  <c r="I667" i="1"/>
  <c r="J662" i="1"/>
  <c r="I662" i="1"/>
  <c r="J651" i="1"/>
  <c r="I651" i="1"/>
  <c r="J648" i="1"/>
  <c r="P648" i="1" s="1"/>
  <c r="V648" i="1" s="1"/>
  <c r="AB648" i="1" s="1"/>
  <c r="I648" i="1"/>
  <c r="O648" i="1" s="1"/>
  <c r="U648" i="1" s="1"/>
  <c r="AA648" i="1" s="1"/>
  <c r="J646" i="1"/>
  <c r="P646" i="1" s="1"/>
  <c r="V646" i="1" s="1"/>
  <c r="AB646" i="1" s="1"/>
  <c r="I646" i="1"/>
  <c r="O646" i="1" s="1"/>
  <c r="U646" i="1" s="1"/>
  <c r="AA646" i="1" s="1"/>
  <c r="J643" i="1"/>
  <c r="I643" i="1"/>
  <c r="J640" i="1"/>
  <c r="I640" i="1"/>
  <c r="J632" i="1"/>
  <c r="I632" i="1"/>
  <c r="J629" i="1"/>
  <c r="I629" i="1"/>
  <c r="J626" i="1"/>
  <c r="I626" i="1"/>
  <c r="J621" i="1"/>
  <c r="I621" i="1"/>
  <c r="J616" i="1"/>
  <c r="I616" i="1"/>
  <c r="J611" i="1"/>
  <c r="I611" i="1"/>
  <c r="J608" i="1"/>
  <c r="I608" i="1"/>
  <c r="J605" i="1"/>
  <c r="I605" i="1"/>
  <c r="J589" i="1"/>
  <c r="I589" i="1"/>
  <c r="J586" i="1"/>
  <c r="P586" i="1" s="1"/>
  <c r="V586" i="1" s="1"/>
  <c r="AB586" i="1" s="1"/>
  <c r="I586" i="1"/>
  <c r="O586" i="1" s="1"/>
  <c r="U586" i="1" s="1"/>
  <c r="AA586" i="1" s="1"/>
  <c r="J582" i="1"/>
  <c r="P582" i="1" s="1"/>
  <c r="V582" i="1" s="1"/>
  <c r="AB582" i="1" s="1"/>
  <c r="I582" i="1"/>
  <c r="O582" i="1" s="1"/>
  <c r="U582" i="1" s="1"/>
  <c r="AA582" i="1" s="1"/>
  <c r="J580" i="1"/>
  <c r="P580" i="1" s="1"/>
  <c r="V580" i="1" s="1"/>
  <c r="AB580" i="1" s="1"/>
  <c r="I580" i="1"/>
  <c r="O580" i="1" s="1"/>
  <c r="U580" i="1" s="1"/>
  <c r="AA580" i="1" s="1"/>
  <c r="J577" i="1"/>
  <c r="I577" i="1"/>
  <c r="J597" i="1"/>
  <c r="P597" i="1" s="1"/>
  <c r="V597" i="1" s="1"/>
  <c r="AB597" i="1" s="1"/>
  <c r="I597" i="1"/>
  <c r="O597" i="1" s="1"/>
  <c r="U597" i="1" s="1"/>
  <c r="AA597" i="1" s="1"/>
  <c r="J595" i="1"/>
  <c r="P595" i="1" s="1"/>
  <c r="V595" i="1" s="1"/>
  <c r="AB595" i="1" s="1"/>
  <c r="I595" i="1"/>
  <c r="O595" i="1" s="1"/>
  <c r="U595" i="1" s="1"/>
  <c r="AA595" i="1" s="1"/>
  <c r="J564" i="1"/>
  <c r="P564" i="1" s="1"/>
  <c r="V564" i="1" s="1"/>
  <c r="AB564" i="1" s="1"/>
  <c r="I564" i="1"/>
  <c r="O564" i="1" s="1"/>
  <c r="U564" i="1" s="1"/>
  <c r="AA564" i="1" s="1"/>
  <c r="J560" i="1"/>
  <c r="P560" i="1" s="1"/>
  <c r="V560" i="1" s="1"/>
  <c r="AB560" i="1" s="1"/>
  <c r="I560" i="1"/>
  <c r="O560" i="1" s="1"/>
  <c r="U560" i="1" s="1"/>
  <c r="AA560" i="1" s="1"/>
  <c r="J558" i="1"/>
  <c r="P558" i="1" s="1"/>
  <c r="V558" i="1" s="1"/>
  <c r="AB558" i="1" s="1"/>
  <c r="I558" i="1"/>
  <c r="O558" i="1" s="1"/>
  <c r="U558" i="1" s="1"/>
  <c r="AA558" i="1" s="1"/>
  <c r="J555" i="1"/>
  <c r="I555" i="1"/>
  <c r="J552" i="1"/>
  <c r="I552" i="1"/>
  <c r="J411" i="1"/>
  <c r="I411" i="1"/>
  <c r="J408" i="1"/>
  <c r="I408" i="1"/>
  <c r="J403" i="1"/>
  <c r="I403" i="1"/>
  <c r="J395" i="1"/>
  <c r="I395" i="1"/>
  <c r="J375" i="1"/>
  <c r="P375" i="1" s="1"/>
  <c r="V375" i="1" s="1"/>
  <c r="AB375" i="1" s="1"/>
  <c r="I375" i="1"/>
  <c r="O375" i="1" s="1"/>
  <c r="U375" i="1" s="1"/>
  <c r="AA375" i="1" s="1"/>
  <c r="J372" i="1"/>
  <c r="I372" i="1"/>
  <c r="J362" i="1"/>
  <c r="I362" i="1"/>
  <c r="J357" i="1"/>
  <c r="I357" i="1"/>
  <c r="J351" i="1"/>
  <c r="P351" i="1" s="1"/>
  <c r="V351" i="1" s="1"/>
  <c r="AB351" i="1" s="1"/>
  <c r="I351" i="1"/>
  <c r="O351" i="1" s="1"/>
  <c r="U351" i="1" s="1"/>
  <c r="AA351" i="1" s="1"/>
  <c r="J349" i="1"/>
  <c r="P349" i="1" s="1"/>
  <c r="V349" i="1" s="1"/>
  <c r="AB349" i="1" s="1"/>
  <c r="I349" i="1"/>
  <c r="O349" i="1" s="1"/>
  <c r="U349" i="1" s="1"/>
  <c r="AA349" i="1" s="1"/>
  <c r="J309" i="1"/>
  <c r="I309" i="1"/>
  <c r="J293" i="1"/>
  <c r="P293" i="1" s="1"/>
  <c r="V293" i="1" s="1"/>
  <c r="AB293" i="1" s="1"/>
  <c r="I293" i="1"/>
  <c r="O293" i="1" s="1"/>
  <c r="U293" i="1" s="1"/>
  <c r="AA293" i="1" s="1"/>
  <c r="J291" i="1"/>
  <c r="P291" i="1" s="1"/>
  <c r="V291" i="1" s="1"/>
  <c r="AB291" i="1" s="1"/>
  <c r="I291" i="1"/>
  <c r="O291" i="1" s="1"/>
  <c r="U291" i="1" s="1"/>
  <c r="AA291" i="1" s="1"/>
  <c r="J288" i="1"/>
  <c r="P288" i="1" s="1"/>
  <c r="V288" i="1" s="1"/>
  <c r="AB288" i="1" s="1"/>
  <c r="I288" i="1"/>
  <c r="O288" i="1" s="1"/>
  <c r="U288" i="1" s="1"/>
  <c r="AA288" i="1" s="1"/>
  <c r="J286" i="1"/>
  <c r="P286" i="1" s="1"/>
  <c r="V286" i="1" s="1"/>
  <c r="AB286" i="1" s="1"/>
  <c r="I286" i="1"/>
  <c r="O286" i="1" s="1"/>
  <c r="U286" i="1" s="1"/>
  <c r="AA286" i="1" s="1"/>
  <c r="J278" i="1"/>
  <c r="I278" i="1"/>
  <c r="J269" i="1"/>
  <c r="I269" i="1"/>
  <c r="J257" i="1"/>
  <c r="P257" i="1" s="1"/>
  <c r="V257" i="1" s="1"/>
  <c r="AB257" i="1" s="1"/>
  <c r="I257" i="1"/>
  <c r="O257" i="1" s="1"/>
  <c r="U257" i="1" s="1"/>
  <c r="AA257" i="1" s="1"/>
  <c r="J255" i="1"/>
  <c r="P255" i="1" s="1"/>
  <c r="V255" i="1" s="1"/>
  <c r="AB255" i="1" s="1"/>
  <c r="I255" i="1"/>
  <c r="O255" i="1" s="1"/>
  <c r="U255" i="1" s="1"/>
  <c r="AA255" i="1" s="1"/>
  <c r="J250" i="1"/>
  <c r="P250" i="1" s="1"/>
  <c r="V250" i="1" s="1"/>
  <c r="AB250" i="1" s="1"/>
  <c r="I250" i="1"/>
  <c r="O250" i="1" s="1"/>
  <c r="U250" i="1" s="1"/>
  <c r="AA250" i="1" s="1"/>
  <c r="J248" i="1"/>
  <c r="P248" i="1" s="1"/>
  <c r="V248" i="1" s="1"/>
  <c r="AB248" i="1" s="1"/>
  <c r="I248" i="1"/>
  <c r="O248" i="1" s="1"/>
  <c r="U248" i="1" s="1"/>
  <c r="AA248" i="1" s="1"/>
  <c r="J243" i="1"/>
  <c r="I243" i="1"/>
  <c r="J238" i="1"/>
  <c r="I238" i="1"/>
  <c r="J235" i="1"/>
  <c r="I235" i="1"/>
  <c r="J230" i="1"/>
  <c r="I230" i="1"/>
  <c r="J227" i="1"/>
  <c r="I227" i="1"/>
  <c r="J224" i="1"/>
  <c r="I224" i="1"/>
  <c r="J218" i="1"/>
  <c r="I218" i="1"/>
  <c r="J203" i="1"/>
  <c r="I203" i="1"/>
  <c r="J200" i="1"/>
  <c r="I200" i="1"/>
  <c r="J197" i="1"/>
  <c r="I197" i="1"/>
  <c r="J194" i="1"/>
  <c r="I194" i="1"/>
  <c r="J190" i="1"/>
  <c r="I190" i="1"/>
  <c r="J187" i="1"/>
  <c r="I187" i="1"/>
  <c r="J184" i="1"/>
  <c r="I184" i="1"/>
  <c r="J181" i="1"/>
  <c r="I181" i="1"/>
  <c r="J178" i="1"/>
  <c r="I178" i="1"/>
  <c r="J171" i="1"/>
  <c r="I171" i="1"/>
  <c r="J168" i="1"/>
  <c r="I168" i="1"/>
  <c r="J165" i="1"/>
  <c r="I165" i="1"/>
  <c r="J162" i="1"/>
  <c r="I162" i="1"/>
  <c r="J131" i="1"/>
  <c r="I131" i="1"/>
  <c r="J128" i="1"/>
  <c r="I128" i="1"/>
  <c r="J125" i="1"/>
  <c r="I125" i="1"/>
  <c r="J122" i="1"/>
  <c r="I122" i="1"/>
  <c r="J119" i="1"/>
  <c r="I119" i="1"/>
  <c r="J116" i="1"/>
  <c r="I116" i="1"/>
  <c r="J112" i="1"/>
  <c r="P112" i="1" s="1"/>
  <c r="V112" i="1" s="1"/>
  <c r="AB112" i="1" s="1"/>
  <c r="I112" i="1"/>
  <c r="O112" i="1" s="1"/>
  <c r="U112" i="1" s="1"/>
  <c r="AA112" i="1" s="1"/>
  <c r="J109" i="1"/>
  <c r="P109" i="1" s="1"/>
  <c r="V109" i="1" s="1"/>
  <c r="AB109" i="1" s="1"/>
  <c r="I109" i="1"/>
  <c r="O109" i="1" s="1"/>
  <c r="U109" i="1" s="1"/>
  <c r="AA109" i="1" s="1"/>
  <c r="J107" i="1"/>
  <c r="P107" i="1" s="1"/>
  <c r="V107" i="1" s="1"/>
  <c r="AB107" i="1" s="1"/>
  <c r="I107" i="1"/>
  <c r="O107" i="1" s="1"/>
  <c r="U107" i="1" s="1"/>
  <c r="AA107" i="1" s="1"/>
  <c r="J103" i="1"/>
  <c r="P103" i="1" s="1"/>
  <c r="V103" i="1" s="1"/>
  <c r="AB103" i="1" s="1"/>
  <c r="I103" i="1"/>
  <c r="O103" i="1" s="1"/>
  <c r="U103" i="1" s="1"/>
  <c r="AA103" i="1" s="1"/>
  <c r="J100" i="1"/>
  <c r="P100" i="1" s="1"/>
  <c r="V100" i="1" s="1"/>
  <c r="AB100" i="1" s="1"/>
  <c r="I100" i="1"/>
  <c r="O100" i="1" s="1"/>
  <c r="U100" i="1" s="1"/>
  <c r="AA100" i="1" s="1"/>
  <c r="J98" i="1"/>
  <c r="P98" i="1" s="1"/>
  <c r="V98" i="1" s="1"/>
  <c r="AB98" i="1" s="1"/>
  <c r="I98" i="1"/>
  <c r="O98" i="1" s="1"/>
  <c r="U98" i="1" s="1"/>
  <c r="AA98" i="1" s="1"/>
  <c r="J94" i="1"/>
  <c r="I94" i="1"/>
  <c r="J91" i="1"/>
  <c r="I91" i="1"/>
  <c r="J88" i="1"/>
  <c r="I88" i="1"/>
  <c r="J85" i="1"/>
  <c r="I85" i="1"/>
  <c r="J82" i="1"/>
  <c r="P82" i="1" s="1"/>
  <c r="V82" i="1" s="1"/>
  <c r="AB82" i="1" s="1"/>
  <c r="I82" i="1"/>
  <c r="O82" i="1" s="1"/>
  <c r="U82" i="1" s="1"/>
  <c r="AA82" i="1" s="1"/>
  <c r="J78" i="1"/>
  <c r="P78" i="1" s="1"/>
  <c r="V78" i="1" s="1"/>
  <c r="AB78" i="1" s="1"/>
  <c r="I78" i="1"/>
  <c r="O78" i="1" s="1"/>
  <c r="U78" i="1" s="1"/>
  <c r="AA78" i="1" s="1"/>
  <c r="J59" i="1"/>
  <c r="I59" i="1"/>
  <c r="J56" i="1"/>
  <c r="I56" i="1"/>
  <c r="J53" i="1"/>
  <c r="I53" i="1"/>
  <c r="J50" i="1"/>
  <c r="I50" i="1"/>
  <c r="J74" i="1"/>
  <c r="I74" i="1"/>
  <c r="J44" i="1"/>
  <c r="I44" i="1"/>
  <c r="J41" i="1"/>
  <c r="I41" i="1"/>
  <c r="J38" i="1"/>
  <c r="I38" i="1"/>
  <c r="J31" i="1"/>
  <c r="I31" i="1"/>
  <c r="J28" i="1"/>
  <c r="I28" i="1"/>
  <c r="J25" i="1"/>
  <c r="I25" i="1"/>
  <c r="J22" i="1"/>
  <c r="I22" i="1"/>
  <c r="J19" i="1"/>
  <c r="I19" i="1"/>
  <c r="J316" i="1" l="1"/>
  <c r="P316" i="1" s="1"/>
  <c r="V316" i="1" s="1"/>
  <c r="AB316" i="1" s="1"/>
  <c r="I316" i="1"/>
  <c r="O316" i="1" s="1"/>
  <c r="U316" i="1" s="1"/>
  <c r="AA316" i="1" s="1"/>
  <c r="J167" i="1"/>
  <c r="P167" i="1" s="1"/>
  <c r="V167" i="1" s="1"/>
  <c r="AB167" i="1" s="1"/>
  <c r="P168" i="1"/>
  <c r="V168" i="1" s="1"/>
  <c r="AB168" i="1" s="1"/>
  <c r="J229" i="1"/>
  <c r="P229" i="1" s="1"/>
  <c r="V229" i="1" s="1"/>
  <c r="AB229" i="1" s="1"/>
  <c r="P230" i="1"/>
  <c r="V230" i="1" s="1"/>
  <c r="AB230" i="1" s="1"/>
  <c r="J237" i="1"/>
  <c r="P237" i="1" s="1"/>
  <c r="V237" i="1" s="1"/>
  <c r="AB237" i="1" s="1"/>
  <c r="P238" i="1"/>
  <c r="V238" i="1" s="1"/>
  <c r="AB238" i="1" s="1"/>
  <c r="J402" i="1"/>
  <c r="P403" i="1"/>
  <c r="V403" i="1" s="1"/>
  <c r="AB403" i="1" s="1"/>
  <c r="J554" i="1"/>
  <c r="P554" i="1" s="1"/>
  <c r="V554" i="1" s="1"/>
  <c r="AB554" i="1" s="1"/>
  <c r="P555" i="1"/>
  <c r="V555" i="1" s="1"/>
  <c r="AB555" i="1" s="1"/>
  <c r="J607" i="1"/>
  <c r="P607" i="1" s="1"/>
  <c r="V607" i="1" s="1"/>
  <c r="AB607" i="1" s="1"/>
  <c r="P608" i="1"/>
  <c r="V608" i="1" s="1"/>
  <c r="AB608" i="1" s="1"/>
  <c r="J623" i="1"/>
  <c r="P623" i="1" s="1"/>
  <c r="V623" i="1" s="1"/>
  <c r="AB623" i="1" s="1"/>
  <c r="P626" i="1"/>
  <c r="V626" i="1" s="1"/>
  <c r="AB626" i="1" s="1"/>
  <c r="J631" i="1"/>
  <c r="P631" i="1" s="1"/>
  <c r="V631" i="1" s="1"/>
  <c r="AB631" i="1" s="1"/>
  <c r="P632" i="1"/>
  <c r="V632" i="1" s="1"/>
  <c r="AB632" i="1" s="1"/>
  <c r="J642" i="1"/>
  <c r="P642" i="1" s="1"/>
  <c r="V642" i="1" s="1"/>
  <c r="AB642" i="1" s="1"/>
  <c r="P643" i="1"/>
  <c r="V643" i="1" s="1"/>
  <c r="AB643" i="1" s="1"/>
  <c r="I394" i="1"/>
  <c r="O395" i="1"/>
  <c r="U395" i="1" s="1"/>
  <c r="AA395" i="1" s="1"/>
  <c r="I407" i="1"/>
  <c r="O407" i="1" s="1"/>
  <c r="U407" i="1" s="1"/>
  <c r="AA407" i="1" s="1"/>
  <c r="O408" i="1"/>
  <c r="U408" i="1" s="1"/>
  <c r="AA408" i="1" s="1"/>
  <c r="I551" i="1"/>
  <c r="O552" i="1"/>
  <c r="U552" i="1" s="1"/>
  <c r="AA552" i="1" s="1"/>
  <c r="I604" i="1"/>
  <c r="O604" i="1" s="1"/>
  <c r="U604" i="1" s="1"/>
  <c r="AA604" i="1" s="1"/>
  <c r="O605" i="1"/>
  <c r="U605" i="1" s="1"/>
  <c r="AA605" i="1" s="1"/>
  <c r="I610" i="1"/>
  <c r="O610" i="1" s="1"/>
  <c r="U610" i="1" s="1"/>
  <c r="AA610" i="1" s="1"/>
  <c r="O611" i="1"/>
  <c r="U611" i="1" s="1"/>
  <c r="AA611" i="1" s="1"/>
  <c r="I620" i="1"/>
  <c r="O620" i="1" s="1"/>
  <c r="U620" i="1" s="1"/>
  <c r="AA620" i="1" s="1"/>
  <c r="O621" i="1"/>
  <c r="U621" i="1" s="1"/>
  <c r="AA621" i="1" s="1"/>
  <c r="I628" i="1"/>
  <c r="O628" i="1" s="1"/>
  <c r="U628" i="1" s="1"/>
  <c r="AA628" i="1" s="1"/>
  <c r="O629" i="1"/>
  <c r="U629" i="1" s="1"/>
  <c r="AA629" i="1" s="1"/>
  <c r="I639" i="1"/>
  <c r="O639" i="1" s="1"/>
  <c r="U639" i="1" s="1"/>
  <c r="AA639" i="1" s="1"/>
  <c r="O640" i="1"/>
  <c r="U640" i="1" s="1"/>
  <c r="AA640" i="1" s="1"/>
  <c r="I650" i="1"/>
  <c r="O650" i="1" s="1"/>
  <c r="U650" i="1" s="1"/>
  <c r="AA650" i="1" s="1"/>
  <c r="O651" i="1"/>
  <c r="U651" i="1" s="1"/>
  <c r="AA651" i="1" s="1"/>
  <c r="I664" i="1"/>
  <c r="O664" i="1" s="1"/>
  <c r="U664" i="1" s="1"/>
  <c r="AA664" i="1" s="1"/>
  <c r="O667" i="1"/>
  <c r="U667" i="1" s="1"/>
  <c r="AA667" i="1" s="1"/>
  <c r="J410" i="1"/>
  <c r="P410" i="1" s="1"/>
  <c r="V410" i="1" s="1"/>
  <c r="AB410" i="1" s="1"/>
  <c r="P411" i="1"/>
  <c r="V411" i="1" s="1"/>
  <c r="AB411" i="1" s="1"/>
  <c r="J576" i="1"/>
  <c r="P576" i="1" s="1"/>
  <c r="V576" i="1" s="1"/>
  <c r="AB576" i="1" s="1"/>
  <c r="P577" i="1"/>
  <c r="V577" i="1" s="1"/>
  <c r="AB577" i="1" s="1"/>
  <c r="J588" i="1"/>
  <c r="P588" i="1" s="1"/>
  <c r="V588" i="1" s="1"/>
  <c r="AB588" i="1" s="1"/>
  <c r="P589" i="1"/>
  <c r="V589" i="1" s="1"/>
  <c r="AB589" i="1" s="1"/>
  <c r="J613" i="1"/>
  <c r="P613" i="1" s="1"/>
  <c r="V613" i="1" s="1"/>
  <c r="AB613" i="1" s="1"/>
  <c r="P616" i="1"/>
  <c r="V616" i="1" s="1"/>
  <c r="AB616" i="1" s="1"/>
  <c r="J659" i="1"/>
  <c r="P659" i="1" s="1"/>
  <c r="V659" i="1" s="1"/>
  <c r="AB659" i="1" s="1"/>
  <c r="P662" i="1"/>
  <c r="V662" i="1" s="1"/>
  <c r="AB662" i="1" s="1"/>
  <c r="J394" i="1"/>
  <c r="P395" i="1"/>
  <c r="V395" i="1" s="1"/>
  <c r="AB395" i="1" s="1"/>
  <c r="J407" i="1"/>
  <c r="P408" i="1"/>
  <c r="V408" i="1" s="1"/>
  <c r="AB408" i="1" s="1"/>
  <c r="J551" i="1"/>
  <c r="P552" i="1"/>
  <c r="V552" i="1" s="1"/>
  <c r="AB552" i="1" s="1"/>
  <c r="J604" i="1"/>
  <c r="P604" i="1" s="1"/>
  <c r="V604" i="1" s="1"/>
  <c r="AB604" i="1" s="1"/>
  <c r="P605" i="1"/>
  <c r="V605" i="1" s="1"/>
  <c r="AB605" i="1" s="1"/>
  <c r="J610" i="1"/>
  <c r="P610" i="1" s="1"/>
  <c r="V610" i="1" s="1"/>
  <c r="AB610" i="1" s="1"/>
  <c r="P611" i="1"/>
  <c r="V611" i="1" s="1"/>
  <c r="AB611" i="1" s="1"/>
  <c r="J620" i="1"/>
  <c r="P620" i="1" s="1"/>
  <c r="V620" i="1" s="1"/>
  <c r="AB620" i="1" s="1"/>
  <c r="P621" i="1"/>
  <c r="V621" i="1" s="1"/>
  <c r="AB621" i="1" s="1"/>
  <c r="J628" i="1"/>
  <c r="P628" i="1" s="1"/>
  <c r="V628" i="1" s="1"/>
  <c r="AB628" i="1" s="1"/>
  <c r="P629" i="1"/>
  <c r="V629" i="1" s="1"/>
  <c r="AB629" i="1" s="1"/>
  <c r="J639" i="1"/>
  <c r="P639" i="1" s="1"/>
  <c r="V639" i="1" s="1"/>
  <c r="AB639" i="1" s="1"/>
  <c r="P640" i="1"/>
  <c r="V640" i="1" s="1"/>
  <c r="AB640" i="1" s="1"/>
  <c r="J650" i="1"/>
  <c r="P650" i="1" s="1"/>
  <c r="V650" i="1" s="1"/>
  <c r="AB650" i="1" s="1"/>
  <c r="P651" i="1"/>
  <c r="V651" i="1" s="1"/>
  <c r="AB651" i="1" s="1"/>
  <c r="J664" i="1"/>
  <c r="P664" i="1" s="1"/>
  <c r="V664" i="1" s="1"/>
  <c r="AB664" i="1" s="1"/>
  <c r="P667" i="1"/>
  <c r="V667" i="1" s="1"/>
  <c r="AB667" i="1" s="1"/>
  <c r="J159" i="1"/>
  <c r="P159" i="1" s="1"/>
  <c r="V159" i="1" s="1"/>
  <c r="AB159" i="1" s="1"/>
  <c r="P162" i="1"/>
  <c r="V162" i="1" s="1"/>
  <c r="AB162" i="1" s="1"/>
  <c r="I159" i="1"/>
  <c r="O159" i="1" s="1"/>
  <c r="U159" i="1" s="1"/>
  <c r="AA159" i="1" s="1"/>
  <c r="O162" i="1"/>
  <c r="U162" i="1" s="1"/>
  <c r="AA162" i="1" s="1"/>
  <c r="I167" i="1"/>
  <c r="O167" i="1" s="1"/>
  <c r="U167" i="1" s="1"/>
  <c r="AA167" i="1" s="1"/>
  <c r="O168" i="1"/>
  <c r="U168" i="1" s="1"/>
  <c r="AA168" i="1" s="1"/>
  <c r="I229" i="1"/>
  <c r="O229" i="1" s="1"/>
  <c r="U229" i="1" s="1"/>
  <c r="AA229" i="1" s="1"/>
  <c r="O230" i="1"/>
  <c r="U230" i="1" s="1"/>
  <c r="AA230" i="1" s="1"/>
  <c r="I237" i="1"/>
  <c r="O237" i="1" s="1"/>
  <c r="U237" i="1" s="1"/>
  <c r="AA237" i="1" s="1"/>
  <c r="O238" i="1"/>
  <c r="U238" i="1" s="1"/>
  <c r="AA238" i="1" s="1"/>
  <c r="I402" i="1"/>
  <c r="O403" i="1"/>
  <c r="U403" i="1" s="1"/>
  <c r="AA403" i="1" s="1"/>
  <c r="I410" i="1"/>
  <c r="O410" i="1" s="1"/>
  <c r="U410" i="1" s="1"/>
  <c r="AA410" i="1" s="1"/>
  <c r="O411" i="1"/>
  <c r="U411" i="1" s="1"/>
  <c r="AA411" i="1" s="1"/>
  <c r="I554" i="1"/>
  <c r="O554" i="1" s="1"/>
  <c r="U554" i="1" s="1"/>
  <c r="AA554" i="1" s="1"/>
  <c r="O555" i="1"/>
  <c r="U555" i="1" s="1"/>
  <c r="AA555" i="1" s="1"/>
  <c r="I576" i="1"/>
  <c r="O576" i="1" s="1"/>
  <c r="U576" i="1" s="1"/>
  <c r="AA576" i="1" s="1"/>
  <c r="O577" i="1"/>
  <c r="U577" i="1" s="1"/>
  <c r="AA577" i="1" s="1"/>
  <c r="I588" i="1"/>
  <c r="O588" i="1" s="1"/>
  <c r="U588" i="1" s="1"/>
  <c r="AA588" i="1" s="1"/>
  <c r="O589" i="1"/>
  <c r="U589" i="1" s="1"/>
  <c r="AA589" i="1" s="1"/>
  <c r="I607" i="1"/>
  <c r="O607" i="1" s="1"/>
  <c r="U607" i="1" s="1"/>
  <c r="AA607" i="1" s="1"/>
  <c r="O608" i="1"/>
  <c r="U608" i="1" s="1"/>
  <c r="AA608" i="1" s="1"/>
  <c r="I613" i="1"/>
  <c r="O613" i="1" s="1"/>
  <c r="U613" i="1" s="1"/>
  <c r="AA613" i="1" s="1"/>
  <c r="O616" i="1"/>
  <c r="U616" i="1" s="1"/>
  <c r="AA616" i="1" s="1"/>
  <c r="I623" i="1"/>
  <c r="O623" i="1" s="1"/>
  <c r="U623" i="1" s="1"/>
  <c r="AA623" i="1" s="1"/>
  <c r="O626" i="1"/>
  <c r="U626" i="1" s="1"/>
  <c r="AA626" i="1" s="1"/>
  <c r="I631" i="1"/>
  <c r="O631" i="1" s="1"/>
  <c r="U631" i="1" s="1"/>
  <c r="AA631" i="1" s="1"/>
  <c r="O632" i="1"/>
  <c r="U632" i="1" s="1"/>
  <c r="AA632" i="1" s="1"/>
  <c r="I642" i="1"/>
  <c r="O642" i="1" s="1"/>
  <c r="U642" i="1" s="1"/>
  <c r="AA642" i="1" s="1"/>
  <c r="O643" i="1"/>
  <c r="U643" i="1" s="1"/>
  <c r="AA643" i="1" s="1"/>
  <c r="I659" i="1"/>
  <c r="O659" i="1" s="1"/>
  <c r="U659" i="1" s="1"/>
  <c r="AA659" i="1" s="1"/>
  <c r="O662" i="1"/>
  <c r="U662" i="1" s="1"/>
  <c r="AA662" i="1" s="1"/>
  <c r="H316" i="1"/>
  <c r="N316" i="1" s="1"/>
  <c r="T316" i="1" s="1"/>
  <c r="Z316" i="1" s="1"/>
  <c r="J37" i="1"/>
  <c r="P37" i="1" s="1"/>
  <c r="V37" i="1" s="1"/>
  <c r="AB37" i="1" s="1"/>
  <c r="P38" i="1"/>
  <c r="V38" i="1" s="1"/>
  <c r="AB38" i="1" s="1"/>
  <c r="J55" i="1"/>
  <c r="P55" i="1" s="1"/>
  <c r="V55" i="1" s="1"/>
  <c r="AB55" i="1" s="1"/>
  <c r="P56" i="1"/>
  <c r="V56" i="1" s="1"/>
  <c r="AB56" i="1" s="1"/>
  <c r="J127" i="1"/>
  <c r="P127" i="1" s="1"/>
  <c r="V127" i="1" s="1"/>
  <c r="AB127" i="1" s="1"/>
  <c r="P128" i="1"/>
  <c r="V128" i="1" s="1"/>
  <c r="AB128" i="1" s="1"/>
  <c r="J177" i="1"/>
  <c r="P177" i="1" s="1"/>
  <c r="V177" i="1" s="1"/>
  <c r="AB177" i="1" s="1"/>
  <c r="P178" i="1"/>
  <c r="V178" i="1" s="1"/>
  <c r="AB178" i="1" s="1"/>
  <c r="J183" i="1"/>
  <c r="P183" i="1" s="1"/>
  <c r="V183" i="1" s="1"/>
  <c r="AB183" i="1" s="1"/>
  <c r="P184" i="1"/>
  <c r="V184" i="1" s="1"/>
  <c r="AB184" i="1" s="1"/>
  <c r="J196" i="1"/>
  <c r="P196" i="1" s="1"/>
  <c r="V196" i="1" s="1"/>
  <c r="AB196" i="1" s="1"/>
  <c r="P197" i="1"/>
  <c r="V197" i="1" s="1"/>
  <c r="AB197" i="1" s="1"/>
  <c r="J308" i="1"/>
  <c r="P309" i="1"/>
  <c r="V309" i="1" s="1"/>
  <c r="AB309" i="1" s="1"/>
  <c r="J361" i="1"/>
  <c r="P362" i="1"/>
  <c r="V362" i="1" s="1"/>
  <c r="AB362" i="1" s="1"/>
  <c r="I40" i="1"/>
  <c r="O40" i="1" s="1"/>
  <c r="U40" i="1" s="1"/>
  <c r="AA40" i="1" s="1"/>
  <c r="O41" i="1"/>
  <c r="U41" i="1" s="1"/>
  <c r="AA41" i="1" s="1"/>
  <c r="I73" i="1"/>
  <c r="O73" i="1" s="1"/>
  <c r="U73" i="1" s="1"/>
  <c r="AA73" i="1" s="1"/>
  <c r="O74" i="1"/>
  <c r="U74" i="1" s="1"/>
  <c r="AA74" i="1" s="1"/>
  <c r="I52" i="1"/>
  <c r="O52" i="1" s="1"/>
  <c r="U52" i="1" s="1"/>
  <c r="AA52" i="1" s="1"/>
  <c r="O53" i="1"/>
  <c r="U53" i="1" s="1"/>
  <c r="AA53" i="1" s="1"/>
  <c r="I58" i="1"/>
  <c r="O58" i="1" s="1"/>
  <c r="U58" i="1" s="1"/>
  <c r="AA58" i="1" s="1"/>
  <c r="O59" i="1"/>
  <c r="U59" i="1" s="1"/>
  <c r="AA59" i="1" s="1"/>
  <c r="I87" i="1"/>
  <c r="O87" i="1" s="1"/>
  <c r="U87" i="1" s="1"/>
  <c r="AA87" i="1" s="1"/>
  <c r="O88" i="1"/>
  <c r="U88" i="1" s="1"/>
  <c r="AA88" i="1" s="1"/>
  <c r="I93" i="1"/>
  <c r="O93" i="1" s="1"/>
  <c r="U93" i="1" s="1"/>
  <c r="AA93" i="1" s="1"/>
  <c r="O94" i="1"/>
  <c r="U94" i="1" s="1"/>
  <c r="AA94" i="1" s="1"/>
  <c r="I118" i="1"/>
  <c r="O118" i="1" s="1"/>
  <c r="U118" i="1" s="1"/>
  <c r="AA118" i="1" s="1"/>
  <c r="O119" i="1"/>
  <c r="U119" i="1" s="1"/>
  <c r="AA119" i="1" s="1"/>
  <c r="I124" i="1"/>
  <c r="O124" i="1" s="1"/>
  <c r="U124" i="1" s="1"/>
  <c r="AA124" i="1" s="1"/>
  <c r="O125" i="1"/>
  <c r="U125" i="1" s="1"/>
  <c r="AA125" i="1" s="1"/>
  <c r="I130" i="1"/>
  <c r="O130" i="1" s="1"/>
  <c r="U130" i="1" s="1"/>
  <c r="AA130" i="1" s="1"/>
  <c r="O131" i="1"/>
  <c r="U131" i="1" s="1"/>
  <c r="AA131" i="1" s="1"/>
  <c r="I164" i="1"/>
  <c r="O164" i="1" s="1"/>
  <c r="U164" i="1" s="1"/>
  <c r="AA164" i="1" s="1"/>
  <c r="O165" i="1"/>
  <c r="U165" i="1" s="1"/>
  <c r="AA165" i="1" s="1"/>
  <c r="I170" i="1"/>
  <c r="O170" i="1" s="1"/>
  <c r="U170" i="1" s="1"/>
  <c r="AA170" i="1" s="1"/>
  <c r="O171" i="1"/>
  <c r="U171" i="1" s="1"/>
  <c r="AA171" i="1" s="1"/>
  <c r="I180" i="1"/>
  <c r="O180" i="1" s="1"/>
  <c r="U180" i="1" s="1"/>
  <c r="AA180" i="1" s="1"/>
  <c r="O181" i="1"/>
  <c r="U181" i="1" s="1"/>
  <c r="AA181" i="1" s="1"/>
  <c r="I186" i="1"/>
  <c r="O186" i="1" s="1"/>
  <c r="U186" i="1" s="1"/>
  <c r="AA186" i="1" s="1"/>
  <c r="O187" i="1"/>
  <c r="U187" i="1" s="1"/>
  <c r="AA187" i="1" s="1"/>
  <c r="I193" i="1"/>
  <c r="O193" i="1" s="1"/>
  <c r="U193" i="1" s="1"/>
  <c r="AA193" i="1" s="1"/>
  <c r="O194" i="1"/>
  <c r="U194" i="1" s="1"/>
  <c r="AA194" i="1" s="1"/>
  <c r="I199" i="1"/>
  <c r="O199" i="1" s="1"/>
  <c r="U199" i="1" s="1"/>
  <c r="AA199" i="1" s="1"/>
  <c r="O200" i="1"/>
  <c r="U200" i="1" s="1"/>
  <c r="AA200" i="1" s="1"/>
  <c r="I217" i="1"/>
  <c r="O217" i="1" s="1"/>
  <c r="U217" i="1" s="1"/>
  <c r="AA217" i="1" s="1"/>
  <c r="O218" i="1"/>
  <c r="U218" i="1" s="1"/>
  <c r="AA218" i="1" s="1"/>
  <c r="I226" i="1"/>
  <c r="O226" i="1" s="1"/>
  <c r="U226" i="1" s="1"/>
  <c r="AA226" i="1" s="1"/>
  <c r="O227" i="1"/>
  <c r="U227" i="1" s="1"/>
  <c r="AA227" i="1" s="1"/>
  <c r="I234" i="1"/>
  <c r="O234" i="1" s="1"/>
  <c r="U234" i="1" s="1"/>
  <c r="AA234" i="1" s="1"/>
  <c r="O235" i="1"/>
  <c r="U235" i="1" s="1"/>
  <c r="AA235" i="1" s="1"/>
  <c r="I242" i="1"/>
  <c r="O243" i="1"/>
  <c r="U243" i="1" s="1"/>
  <c r="AA243" i="1" s="1"/>
  <c r="I277" i="1"/>
  <c r="O277" i="1" s="1"/>
  <c r="U277" i="1" s="1"/>
  <c r="AA277" i="1" s="1"/>
  <c r="O278" i="1"/>
  <c r="U278" i="1" s="1"/>
  <c r="AA278" i="1" s="1"/>
  <c r="I356" i="1"/>
  <c r="O357" i="1"/>
  <c r="U357" i="1" s="1"/>
  <c r="AA357" i="1" s="1"/>
  <c r="I371" i="1"/>
  <c r="O372" i="1"/>
  <c r="U372" i="1" s="1"/>
  <c r="AA372" i="1" s="1"/>
  <c r="J21" i="1"/>
  <c r="P21" i="1" s="1"/>
  <c r="V21" i="1" s="1"/>
  <c r="AB21" i="1" s="1"/>
  <c r="P22" i="1"/>
  <c r="V22" i="1" s="1"/>
  <c r="AB22" i="1" s="1"/>
  <c r="J43" i="1"/>
  <c r="P43" i="1" s="1"/>
  <c r="V43" i="1" s="1"/>
  <c r="AB43" i="1" s="1"/>
  <c r="P44" i="1"/>
  <c r="V44" i="1" s="1"/>
  <c r="AB44" i="1" s="1"/>
  <c r="J84" i="1"/>
  <c r="P84" i="1" s="1"/>
  <c r="V84" i="1" s="1"/>
  <c r="AB84" i="1" s="1"/>
  <c r="P85" i="1"/>
  <c r="V85" i="1" s="1"/>
  <c r="AB85" i="1" s="1"/>
  <c r="J121" i="1"/>
  <c r="P121" i="1" s="1"/>
  <c r="V121" i="1" s="1"/>
  <c r="AB121" i="1" s="1"/>
  <c r="P122" i="1"/>
  <c r="V122" i="1" s="1"/>
  <c r="AB122" i="1" s="1"/>
  <c r="J189" i="1"/>
  <c r="P189" i="1" s="1"/>
  <c r="V189" i="1" s="1"/>
  <c r="AB189" i="1" s="1"/>
  <c r="P190" i="1"/>
  <c r="V190" i="1" s="1"/>
  <c r="AB190" i="1" s="1"/>
  <c r="J202" i="1"/>
  <c r="P202" i="1" s="1"/>
  <c r="V202" i="1" s="1"/>
  <c r="AB202" i="1" s="1"/>
  <c r="P203" i="1"/>
  <c r="V203" i="1" s="1"/>
  <c r="AB203" i="1" s="1"/>
  <c r="J266" i="1"/>
  <c r="P266" i="1" s="1"/>
  <c r="V266" i="1" s="1"/>
  <c r="AB266" i="1" s="1"/>
  <c r="P269" i="1"/>
  <c r="V269" i="1" s="1"/>
  <c r="AB269" i="1" s="1"/>
  <c r="I24" i="1"/>
  <c r="O24" i="1" s="1"/>
  <c r="U24" i="1" s="1"/>
  <c r="AA24" i="1" s="1"/>
  <c r="O25" i="1"/>
  <c r="U25" i="1" s="1"/>
  <c r="AA25" i="1" s="1"/>
  <c r="J18" i="1"/>
  <c r="P18" i="1" s="1"/>
  <c r="V18" i="1" s="1"/>
  <c r="AB18" i="1" s="1"/>
  <c r="P19" i="1"/>
  <c r="V19" i="1" s="1"/>
  <c r="AB19" i="1" s="1"/>
  <c r="J24" i="1"/>
  <c r="P24" i="1" s="1"/>
  <c r="V24" i="1" s="1"/>
  <c r="AB24" i="1" s="1"/>
  <c r="P25" i="1"/>
  <c r="V25" i="1" s="1"/>
  <c r="AB25" i="1" s="1"/>
  <c r="J30" i="1"/>
  <c r="P30" i="1" s="1"/>
  <c r="V30" i="1" s="1"/>
  <c r="AB30" i="1" s="1"/>
  <c r="P31" i="1"/>
  <c r="V31" i="1" s="1"/>
  <c r="AB31" i="1" s="1"/>
  <c r="J40" i="1"/>
  <c r="P40" i="1" s="1"/>
  <c r="V40" i="1" s="1"/>
  <c r="AB40" i="1" s="1"/>
  <c r="P41" i="1"/>
  <c r="V41" i="1" s="1"/>
  <c r="AB41" i="1" s="1"/>
  <c r="J73" i="1"/>
  <c r="P73" i="1" s="1"/>
  <c r="V73" i="1" s="1"/>
  <c r="AB73" i="1" s="1"/>
  <c r="P74" i="1"/>
  <c r="V74" i="1" s="1"/>
  <c r="AB74" i="1" s="1"/>
  <c r="J52" i="1"/>
  <c r="P52" i="1" s="1"/>
  <c r="V52" i="1" s="1"/>
  <c r="AB52" i="1" s="1"/>
  <c r="P53" i="1"/>
  <c r="V53" i="1" s="1"/>
  <c r="AB53" i="1" s="1"/>
  <c r="J58" i="1"/>
  <c r="P58" i="1" s="1"/>
  <c r="V58" i="1" s="1"/>
  <c r="AB58" i="1" s="1"/>
  <c r="P59" i="1"/>
  <c r="V59" i="1" s="1"/>
  <c r="AB59" i="1" s="1"/>
  <c r="J87" i="1"/>
  <c r="P87" i="1" s="1"/>
  <c r="V87" i="1" s="1"/>
  <c r="AB87" i="1" s="1"/>
  <c r="P88" i="1"/>
  <c r="V88" i="1" s="1"/>
  <c r="AB88" i="1" s="1"/>
  <c r="J93" i="1"/>
  <c r="P93" i="1" s="1"/>
  <c r="V93" i="1" s="1"/>
  <c r="AB93" i="1" s="1"/>
  <c r="P94" i="1"/>
  <c r="V94" i="1" s="1"/>
  <c r="AB94" i="1" s="1"/>
  <c r="J118" i="1"/>
  <c r="P118" i="1" s="1"/>
  <c r="V118" i="1" s="1"/>
  <c r="AB118" i="1" s="1"/>
  <c r="P119" i="1"/>
  <c r="V119" i="1" s="1"/>
  <c r="AB119" i="1" s="1"/>
  <c r="J124" i="1"/>
  <c r="P124" i="1" s="1"/>
  <c r="V124" i="1" s="1"/>
  <c r="AB124" i="1" s="1"/>
  <c r="P125" i="1"/>
  <c r="V125" i="1" s="1"/>
  <c r="AB125" i="1" s="1"/>
  <c r="J130" i="1"/>
  <c r="P130" i="1" s="1"/>
  <c r="V130" i="1" s="1"/>
  <c r="AB130" i="1" s="1"/>
  <c r="P131" i="1"/>
  <c r="V131" i="1" s="1"/>
  <c r="AB131" i="1" s="1"/>
  <c r="J164" i="1"/>
  <c r="P164" i="1" s="1"/>
  <c r="V164" i="1" s="1"/>
  <c r="AB164" i="1" s="1"/>
  <c r="P165" i="1"/>
  <c r="V165" i="1" s="1"/>
  <c r="AB165" i="1" s="1"/>
  <c r="J170" i="1"/>
  <c r="P170" i="1" s="1"/>
  <c r="V170" i="1" s="1"/>
  <c r="AB170" i="1" s="1"/>
  <c r="P171" i="1"/>
  <c r="V171" i="1" s="1"/>
  <c r="AB171" i="1" s="1"/>
  <c r="J180" i="1"/>
  <c r="P180" i="1" s="1"/>
  <c r="V180" i="1" s="1"/>
  <c r="AB180" i="1" s="1"/>
  <c r="P181" i="1"/>
  <c r="V181" i="1" s="1"/>
  <c r="AB181" i="1" s="1"/>
  <c r="J186" i="1"/>
  <c r="P186" i="1" s="1"/>
  <c r="V186" i="1" s="1"/>
  <c r="AB186" i="1" s="1"/>
  <c r="P187" i="1"/>
  <c r="V187" i="1" s="1"/>
  <c r="AB187" i="1" s="1"/>
  <c r="J193" i="1"/>
  <c r="P193" i="1" s="1"/>
  <c r="V193" i="1" s="1"/>
  <c r="AB193" i="1" s="1"/>
  <c r="P194" i="1"/>
  <c r="V194" i="1" s="1"/>
  <c r="AB194" i="1" s="1"/>
  <c r="J199" i="1"/>
  <c r="P199" i="1" s="1"/>
  <c r="V199" i="1" s="1"/>
  <c r="AB199" i="1" s="1"/>
  <c r="P200" i="1"/>
  <c r="V200" i="1" s="1"/>
  <c r="AB200" i="1" s="1"/>
  <c r="J217" i="1"/>
  <c r="P217" i="1" s="1"/>
  <c r="V217" i="1" s="1"/>
  <c r="AB217" i="1" s="1"/>
  <c r="P218" i="1"/>
  <c r="V218" i="1" s="1"/>
  <c r="AB218" i="1" s="1"/>
  <c r="J226" i="1"/>
  <c r="P226" i="1" s="1"/>
  <c r="V226" i="1" s="1"/>
  <c r="AB226" i="1" s="1"/>
  <c r="P227" i="1"/>
  <c r="V227" i="1" s="1"/>
  <c r="AB227" i="1" s="1"/>
  <c r="J234" i="1"/>
  <c r="P234" i="1" s="1"/>
  <c r="V234" i="1" s="1"/>
  <c r="AB234" i="1" s="1"/>
  <c r="P235" i="1"/>
  <c r="V235" i="1" s="1"/>
  <c r="AB235" i="1" s="1"/>
  <c r="J242" i="1"/>
  <c r="P243" i="1"/>
  <c r="V243" i="1" s="1"/>
  <c r="AB243" i="1" s="1"/>
  <c r="J277" i="1"/>
  <c r="P277" i="1" s="1"/>
  <c r="V277" i="1" s="1"/>
  <c r="AB277" i="1" s="1"/>
  <c r="P278" i="1"/>
  <c r="V278" i="1" s="1"/>
  <c r="AB278" i="1" s="1"/>
  <c r="J356" i="1"/>
  <c r="P357" i="1"/>
  <c r="V357" i="1" s="1"/>
  <c r="AB357" i="1" s="1"/>
  <c r="J371" i="1"/>
  <c r="P372" i="1"/>
  <c r="V372" i="1" s="1"/>
  <c r="AB372" i="1" s="1"/>
  <c r="J27" i="1"/>
  <c r="P27" i="1" s="1"/>
  <c r="V27" i="1" s="1"/>
  <c r="AB27" i="1" s="1"/>
  <c r="P28" i="1"/>
  <c r="V28" i="1" s="1"/>
  <c r="AB28" i="1" s="1"/>
  <c r="J49" i="1"/>
  <c r="P49" i="1" s="1"/>
  <c r="V49" i="1" s="1"/>
  <c r="AB49" i="1" s="1"/>
  <c r="P50" i="1"/>
  <c r="V50" i="1" s="1"/>
  <c r="AB50" i="1" s="1"/>
  <c r="J90" i="1"/>
  <c r="P90" i="1" s="1"/>
  <c r="V90" i="1" s="1"/>
  <c r="AB90" i="1" s="1"/>
  <c r="P91" i="1"/>
  <c r="V91" i="1" s="1"/>
  <c r="AB91" i="1" s="1"/>
  <c r="J115" i="1"/>
  <c r="P115" i="1" s="1"/>
  <c r="V115" i="1" s="1"/>
  <c r="AB115" i="1" s="1"/>
  <c r="P116" i="1"/>
  <c r="V116" i="1" s="1"/>
  <c r="AB116" i="1" s="1"/>
  <c r="J223" i="1"/>
  <c r="P223" i="1" s="1"/>
  <c r="V223" i="1" s="1"/>
  <c r="AB223" i="1" s="1"/>
  <c r="P224" i="1"/>
  <c r="V224" i="1" s="1"/>
  <c r="AB224" i="1" s="1"/>
  <c r="I18" i="1"/>
  <c r="O18" i="1" s="1"/>
  <c r="U18" i="1" s="1"/>
  <c r="AA18" i="1" s="1"/>
  <c r="O19" i="1"/>
  <c r="U19" i="1" s="1"/>
  <c r="AA19" i="1" s="1"/>
  <c r="I30" i="1"/>
  <c r="O30" i="1" s="1"/>
  <c r="U30" i="1" s="1"/>
  <c r="AA30" i="1" s="1"/>
  <c r="O31" i="1"/>
  <c r="U31" i="1" s="1"/>
  <c r="AA31" i="1" s="1"/>
  <c r="I21" i="1"/>
  <c r="O21" i="1" s="1"/>
  <c r="U21" i="1" s="1"/>
  <c r="AA21" i="1" s="1"/>
  <c r="O22" i="1"/>
  <c r="U22" i="1" s="1"/>
  <c r="AA22" i="1" s="1"/>
  <c r="I27" i="1"/>
  <c r="O27" i="1" s="1"/>
  <c r="U27" i="1" s="1"/>
  <c r="AA27" i="1" s="1"/>
  <c r="O28" i="1"/>
  <c r="U28" i="1" s="1"/>
  <c r="AA28" i="1" s="1"/>
  <c r="I37" i="1"/>
  <c r="O37" i="1" s="1"/>
  <c r="U37" i="1" s="1"/>
  <c r="AA37" i="1" s="1"/>
  <c r="O38" i="1"/>
  <c r="U38" i="1" s="1"/>
  <c r="AA38" i="1" s="1"/>
  <c r="I43" i="1"/>
  <c r="O43" i="1" s="1"/>
  <c r="U43" i="1" s="1"/>
  <c r="AA43" i="1" s="1"/>
  <c r="O44" i="1"/>
  <c r="U44" i="1" s="1"/>
  <c r="AA44" i="1" s="1"/>
  <c r="I49" i="1"/>
  <c r="O49" i="1" s="1"/>
  <c r="U49" i="1" s="1"/>
  <c r="AA49" i="1" s="1"/>
  <c r="O50" i="1"/>
  <c r="U50" i="1" s="1"/>
  <c r="AA50" i="1" s="1"/>
  <c r="I55" i="1"/>
  <c r="O55" i="1" s="1"/>
  <c r="U55" i="1" s="1"/>
  <c r="AA55" i="1" s="1"/>
  <c r="O56" i="1"/>
  <c r="U56" i="1" s="1"/>
  <c r="AA56" i="1" s="1"/>
  <c r="I84" i="1"/>
  <c r="O84" i="1" s="1"/>
  <c r="U84" i="1" s="1"/>
  <c r="AA84" i="1" s="1"/>
  <c r="O85" i="1"/>
  <c r="U85" i="1" s="1"/>
  <c r="AA85" i="1" s="1"/>
  <c r="I90" i="1"/>
  <c r="O90" i="1" s="1"/>
  <c r="U90" i="1" s="1"/>
  <c r="AA90" i="1" s="1"/>
  <c r="O91" i="1"/>
  <c r="U91" i="1" s="1"/>
  <c r="AA91" i="1" s="1"/>
  <c r="I115" i="1"/>
  <c r="O115" i="1" s="1"/>
  <c r="U115" i="1" s="1"/>
  <c r="AA115" i="1" s="1"/>
  <c r="O116" i="1"/>
  <c r="U116" i="1" s="1"/>
  <c r="AA116" i="1" s="1"/>
  <c r="I121" i="1"/>
  <c r="O121" i="1" s="1"/>
  <c r="U121" i="1" s="1"/>
  <c r="AA121" i="1" s="1"/>
  <c r="O122" i="1"/>
  <c r="U122" i="1" s="1"/>
  <c r="AA122" i="1" s="1"/>
  <c r="I127" i="1"/>
  <c r="O127" i="1" s="1"/>
  <c r="U127" i="1" s="1"/>
  <c r="AA127" i="1" s="1"/>
  <c r="O128" i="1"/>
  <c r="U128" i="1" s="1"/>
  <c r="AA128" i="1" s="1"/>
  <c r="I177" i="1"/>
  <c r="O177" i="1" s="1"/>
  <c r="U177" i="1" s="1"/>
  <c r="AA177" i="1" s="1"/>
  <c r="O178" i="1"/>
  <c r="U178" i="1" s="1"/>
  <c r="AA178" i="1" s="1"/>
  <c r="I183" i="1"/>
  <c r="O183" i="1" s="1"/>
  <c r="U183" i="1" s="1"/>
  <c r="AA183" i="1" s="1"/>
  <c r="O184" i="1"/>
  <c r="U184" i="1" s="1"/>
  <c r="AA184" i="1" s="1"/>
  <c r="I189" i="1"/>
  <c r="O189" i="1" s="1"/>
  <c r="U189" i="1" s="1"/>
  <c r="AA189" i="1" s="1"/>
  <c r="O190" i="1"/>
  <c r="U190" i="1" s="1"/>
  <c r="AA190" i="1" s="1"/>
  <c r="I196" i="1"/>
  <c r="O196" i="1" s="1"/>
  <c r="U196" i="1" s="1"/>
  <c r="AA196" i="1" s="1"/>
  <c r="O197" i="1"/>
  <c r="U197" i="1" s="1"/>
  <c r="AA197" i="1" s="1"/>
  <c r="I202" i="1"/>
  <c r="O202" i="1" s="1"/>
  <c r="U202" i="1" s="1"/>
  <c r="AA202" i="1" s="1"/>
  <c r="O203" i="1"/>
  <c r="U203" i="1" s="1"/>
  <c r="AA203" i="1" s="1"/>
  <c r="I223" i="1"/>
  <c r="O223" i="1" s="1"/>
  <c r="U223" i="1" s="1"/>
  <c r="AA223" i="1" s="1"/>
  <c r="O224" i="1"/>
  <c r="U224" i="1" s="1"/>
  <c r="AA224" i="1" s="1"/>
  <c r="I266" i="1"/>
  <c r="O266" i="1" s="1"/>
  <c r="U266" i="1" s="1"/>
  <c r="AA266" i="1" s="1"/>
  <c r="O269" i="1"/>
  <c r="U269" i="1" s="1"/>
  <c r="AA269" i="1" s="1"/>
  <c r="I308" i="1"/>
  <c r="O309" i="1"/>
  <c r="U309" i="1" s="1"/>
  <c r="AA309" i="1" s="1"/>
  <c r="I361" i="1"/>
  <c r="O362" i="1"/>
  <c r="U362" i="1" s="1"/>
  <c r="AA362" i="1" s="1"/>
  <c r="J206" i="1"/>
  <c r="P207" i="1"/>
  <c r="V207" i="1" s="1"/>
  <c r="AB207" i="1" s="1"/>
  <c r="I594" i="1"/>
  <c r="O594" i="1" s="1"/>
  <c r="U594" i="1" s="1"/>
  <c r="AA594" i="1" s="1"/>
  <c r="J594" i="1"/>
  <c r="P594" i="1" s="1"/>
  <c r="V594" i="1" s="1"/>
  <c r="AB594" i="1" s="1"/>
  <c r="I579" i="1"/>
  <c r="O579" i="1" s="1"/>
  <c r="U579" i="1" s="1"/>
  <c r="AA579" i="1" s="1"/>
  <c r="J579" i="1"/>
  <c r="P579" i="1" s="1"/>
  <c r="V579" i="1" s="1"/>
  <c r="AB579" i="1" s="1"/>
  <c r="J247" i="1"/>
  <c r="P247" i="1" s="1"/>
  <c r="V247" i="1" s="1"/>
  <c r="AB247" i="1" s="1"/>
  <c r="J254" i="1"/>
  <c r="P254" i="1" s="1"/>
  <c r="V254" i="1" s="1"/>
  <c r="AB254" i="1" s="1"/>
  <c r="I247" i="1"/>
  <c r="O247" i="1" s="1"/>
  <c r="U247" i="1" s="1"/>
  <c r="AA247" i="1" s="1"/>
  <c r="I254" i="1"/>
  <c r="O254" i="1" s="1"/>
  <c r="U254" i="1" s="1"/>
  <c r="AA254" i="1" s="1"/>
  <c r="I77" i="1"/>
  <c r="O77" i="1" s="1"/>
  <c r="U77" i="1" s="1"/>
  <c r="AA77" i="1" s="1"/>
  <c r="I97" i="1"/>
  <c r="J348" i="1"/>
  <c r="I285" i="1"/>
  <c r="O285" i="1" s="1"/>
  <c r="U285" i="1" s="1"/>
  <c r="AA285" i="1" s="1"/>
  <c r="J77" i="1"/>
  <c r="P77" i="1" s="1"/>
  <c r="V77" i="1" s="1"/>
  <c r="AB77" i="1" s="1"/>
  <c r="J285" i="1"/>
  <c r="P285" i="1" s="1"/>
  <c r="V285" i="1" s="1"/>
  <c r="AB285" i="1" s="1"/>
  <c r="I645" i="1"/>
  <c r="O645" i="1" s="1"/>
  <c r="U645" i="1" s="1"/>
  <c r="AA645" i="1" s="1"/>
  <c r="I348" i="1"/>
  <c r="I557" i="1"/>
  <c r="O557" i="1" s="1"/>
  <c r="U557" i="1" s="1"/>
  <c r="AA557" i="1" s="1"/>
  <c r="J645" i="1"/>
  <c r="P645" i="1" s="1"/>
  <c r="V645" i="1" s="1"/>
  <c r="AB645" i="1" s="1"/>
  <c r="J97" i="1"/>
  <c r="J106" i="1"/>
  <c r="J557" i="1"/>
  <c r="P557" i="1" s="1"/>
  <c r="V557" i="1" s="1"/>
  <c r="AB557" i="1" s="1"/>
  <c r="I106" i="1"/>
  <c r="I290" i="1"/>
  <c r="O290" i="1" s="1"/>
  <c r="U290" i="1" s="1"/>
  <c r="AA290" i="1" s="1"/>
  <c r="J290" i="1"/>
  <c r="P290" i="1" s="1"/>
  <c r="V290" i="1" s="1"/>
  <c r="AB290" i="1" s="1"/>
  <c r="H611" i="1"/>
  <c r="H608" i="1"/>
  <c r="H605" i="1"/>
  <c r="H395" i="1"/>
  <c r="H230" i="1"/>
  <c r="H187" i="1"/>
  <c r="H190" i="1"/>
  <c r="I406" i="1" l="1"/>
  <c r="O406" i="1" s="1"/>
  <c r="U406" i="1" s="1"/>
  <c r="AA406" i="1" s="1"/>
  <c r="J262" i="1"/>
  <c r="P262" i="1" s="1"/>
  <c r="V262" i="1" s="1"/>
  <c r="AB262" i="1" s="1"/>
  <c r="I262" i="1"/>
  <c r="O262" i="1" s="1"/>
  <c r="U262" i="1" s="1"/>
  <c r="AA262" i="1" s="1"/>
  <c r="I114" i="1"/>
  <c r="O114" i="1" s="1"/>
  <c r="U114" i="1" s="1"/>
  <c r="AA114" i="1" s="1"/>
  <c r="I176" i="1"/>
  <c r="O176" i="1" s="1"/>
  <c r="U176" i="1" s="1"/>
  <c r="AA176" i="1" s="1"/>
  <c r="H394" i="1"/>
  <c r="N395" i="1"/>
  <c r="T395" i="1" s="1"/>
  <c r="Z395" i="1" s="1"/>
  <c r="I192" i="1"/>
  <c r="O192" i="1" s="1"/>
  <c r="U192" i="1" s="1"/>
  <c r="AA192" i="1" s="1"/>
  <c r="I105" i="1"/>
  <c r="O105" i="1" s="1"/>
  <c r="U105" i="1" s="1"/>
  <c r="AA105" i="1" s="1"/>
  <c r="O106" i="1"/>
  <c r="U106" i="1" s="1"/>
  <c r="AA106" i="1" s="1"/>
  <c r="I96" i="1"/>
  <c r="O96" i="1" s="1"/>
  <c r="U96" i="1" s="1"/>
  <c r="AA96" i="1" s="1"/>
  <c r="O97" i="1"/>
  <c r="U97" i="1" s="1"/>
  <c r="AA97" i="1" s="1"/>
  <c r="I17" i="1"/>
  <c r="O17" i="1" s="1"/>
  <c r="U17" i="1" s="1"/>
  <c r="AA17" i="1" s="1"/>
  <c r="J152" i="1"/>
  <c r="P152" i="1" s="1"/>
  <c r="V152" i="1" s="1"/>
  <c r="AB152" i="1" s="1"/>
  <c r="I216" i="1"/>
  <c r="O216" i="1" s="1"/>
  <c r="U216" i="1" s="1"/>
  <c r="AA216" i="1" s="1"/>
  <c r="I401" i="1"/>
  <c r="O401" i="1" s="1"/>
  <c r="U401" i="1" s="1"/>
  <c r="AA401" i="1" s="1"/>
  <c r="O402" i="1"/>
  <c r="U402" i="1" s="1"/>
  <c r="AA402" i="1" s="1"/>
  <c r="J406" i="1"/>
  <c r="P406" i="1" s="1"/>
  <c r="V406" i="1" s="1"/>
  <c r="AB406" i="1" s="1"/>
  <c r="P407" i="1"/>
  <c r="V407" i="1" s="1"/>
  <c r="AB407" i="1" s="1"/>
  <c r="O551" i="1"/>
  <c r="U551" i="1" s="1"/>
  <c r="AA551" i="1" s="1"/>
  <c r="I550" i="1"/>
  <c r="O550" i="1" s="1"/>
  <c r="U550" i="1" s="1"/>
  <c r="AA550" i="1" s="1"/>
  <c r="I387" i="1"/>
  <c r="O387" i="1" s="1"/>
  <c r="U387" i="1" s="1"/>
  <c r="AA387" i="1" s="1"/>
  <c r="O394" i="1"/>
  <c r="U394" i="1" s="1"/>
  <c r="AA394" i="1" s="1"/>
  <c r="J401" i="1"/>
  <c r="P401" i="1" s="1"/>
  <c r="V401" i="1" s="1"/>
  <c r="AB401" i="1" s="1"/>
  <c r="P402" i="1"/>
  <c r="V402" i="1" s="1"/>
  <c r="AB402" i="1" s="1"/>
  <c r="H610" i="1"/>
  <c r="N610" i="1" s="1"/>
  <c r="T610" i="1" s="1"/>
  <c r="Z610" i="1" s="1"/>
  <c r="N611" i="1"/>
  <c r="T611" i="1" s="1"/>
  <c r="Z611" i="1" s="1"/>
  <c r="J96" i="1"/>
  <c r="P96" i="1" s="1"/>
  <c r="V96" i="1" s="1"/>
  <c r="AB96" i="1" s="1"/>
  <c r="P97" i="1"/>
  <c r="V97" i="1" s="1"/>
  <c r="AB97" i="1" s="1"/>
  <c r="J347" i="1"/>
  <c r="P347" i="1" s="1"/>
  <c r="V347" i="1" s="1"/>
  <c r="AB347" i="1" s="1"/>
  <c r="P348" i="1"/>
  <c r="V348" i="1" s="1"/>
  <c r="AB348" i="1" s="1"/>
  <c r="J176" i="1"/>
  <c r="P176" i="1" s="1"/>
  <c r="V176" i="1" s="1"/>
  <c r="AB176" i="1" s="1"/>
  <c r="H229" i="1"/>
  <c r="N229" i="1" s="1"/>
  <c r="T229" i="1" s="1"/>
  <c r="Z229" i="1" s="1"/>
  <c r="N230" i="1"/>
  <c r="T230" i="1" s="1"/>
  <c r="Z230" i="1" s="1"/>
  <c r="H189" i="1"/>
  <c r="N189" i="1" s="1"/>
  <c r="T189" i="1" s="1"/>
  <c r="Z189" i="1" s="1"/>
  <c r="N190" i="1"/>
  <c r="T190" i="1" s="1"/>
  <c r="Z190" i="1" s="1"/>
  <c r="H604" i="1"/>
  <c r="N604" i="1" s="1"/>
  <c r="T604" i="1" s="1"/>
  <c r="Z604" i="1" s="1"/>
  <c r="N605" i="1"/>
  <c r="T605" i="1" s="1"/>
  <c r="Z605" i="1" s="1"/>
  <c r="J192" i="1"/>
  <c r="P192" i="1" s="1"/>
  <c r="V192" i="1" s="1"/>
  <c r="AB192" i="1" s="1"/>
  <c r="I152" i="1"/>
  <c r="O152" i="1" s="1"/>
  <c r="U152" i="1" s="1"/>
  <c r="AA152" i="1" s="1"/>
  <c r="H186" i="1"/>
  <c r="N186" i="1" s="1"/>
  <c r="T186" i="1" s="1"/>
  <c r="Z186" i="1" s="1"/>
  <c r="N187" i="1"/>
  <c r="T187" i="1" s="1"/>
  <c r="Z187" i="1" s="1"/>
  <c r="H607" i="1"/>
  <c r="N607" i="1" s="1"/>
  <c r="T607" i="1" s="1"/>
  <c r="Z607" i="1" s="1"/>
  <c r="N608" i="1"/>
  <c r="T608" i="1" s="1"/>
  <c r="Z608" i="1" s="1"/>
  <c r="J105" i="1"/>
  <c r="P105" i="1" s="1"/>
  <c r="V105" i="1" s="1"/>
  <c r="AB105" i="1" s="1"/>
  <c r="P106" i="1"/>
  <c r="V106" i="1" s="1"/>
  <c r="AB106" i="1" s="1"/>
  <c r="I347" i="1"/>
  <c r="O347" i="1" s="1"/>
  <c r="U347" i="1" s="1"/>
  <c r="AA347" i="1" s="1"/>
  <c r="O348" i="1"/>
  <c r="U348" i="1" s="1"/>
  <c r="AA348" i="1" s="1"/>
  <c r="J17" i="1"/>
  <c r="P17" i="1" s="1"/>
  <c r="V17" i="1" s="1"/>
  <c r="AB17" i="1" s="1"/>
  <c r="J114" i="1"/>
  <c r="P114" i="1" s="1"/>
  <c r="V114" i="1" s="1"/>
  <c r="AB114" i="1" s="1"/>
  <c r="I36" i="1"/>
  <c r="O36" i="1" s="1"/>
  <c r="U36" i="1" s="1"/>
  <c r="AA36" i="1" s="1"/>
  <c r="J36" i="1"/>
  <c r="P36" i="1" s="1"/>
  <c r="V36" i="1" s="1"/>
  <c r="AB36" i="1" s="1"/>
  <c r="P551" i="1"/>
  <c r="V551" i="1" s="1"/>
  <c r="AB551" i="1" s="1"/>
  <c r="J550" i="1"/>
  <c r="P550" i="1" s="1"/>
  <c r="V550" i="1" s="1"/>
  <c r="AB550" i="1" s="1"/>
  <c r="J387" i="1"/>
  <c r="P387" i="1" s="1"/>
  <c r="V387" i="1" s="1"/>
  <c r="AB387" i="1" s="1"/>
  <c r="P394" i="1"/>
  <c r="V394" i="1" s="1"/>
  <c r="AB394" i="1" s="1"/>
  <c r="I360" i="1"/>
  <c r="O360" i="1" s="1"/>
  <c r="U360" i="1" s="1"/>
  <c r="AA360" i="1" s="1"/>
  <c r="O361" i="1"/>
  <c r="U361" i="1" s="1"/>
  <c r="AA361" i="1" s="1"/>
  <c r="J355" i="1"/>
  <c r="P355" i="1" s="1"/>
  <c r="V355" i="1" s="1"/>
  <c r="AB355" i="1" s="1"/>
  <c r="P356" i="1"/>
  <c r="V356" i="1" s="1"/>
  <c r="AB356" i="1" s="1"/>
  <c r="J241" i="1"/>
  <c r="P241" i="1" s="1"/>
  <c r="V241" i="1" s="1"/>
  <c r="AB241" i="1" s="1"/>
  <c r="P242" i="1"/>
  <c r="V242" i="1" s="1"/>
  <c r="AB242" i="1" s="1"/>
  <c r="I370" i="1"/>
  <c r="O370" i="1" s="1"/>
  <c r="U370" i="1" s="1"/>
  <c r="AA370" i="1" s="1"/>
  <c r="O371" i="1"/>
  <c r="U371" i="1" s="1"/>
  <c r="AA371" i="1" s="1"/>
  <c r="J360" i="1"/>
  <c r="P360" i="1" s="1"/>
  <c r="V360" i="1" s="1"/>
  <c r="AB360" i="1" s="1"/>
  <c r="P361" i="1"/>
  <c r="V361" i="1" s="1"/>
  <c r="AB361" i="1" s="1"/>
  <c r="J76" i="1"/>
  <c r="P76" i="1" s="1"/>
  <c r="V76" i="1" s="1"/>
  <c r="AB76" i="1" s="1"/>
  <c r="I76" i="1"/>
  <c r="O76" i="1" s="1"/>
  <c r="U76" i="1" s="1"/>
  <c r="AA76" i="1" s="1"/>
  <c r="J216" i="1"/>
  <c r="P216" i="1" s="1"/>
  <c r="V216" i="1" s="1"/>
  <c r="AB216" i="1" s="1"/>
  <c r="J205" i="1"/>
  <c r="P205" i="1" s="1"/>
  <c r="V205" i="1" s="1"/>
  <c r="AB205" i="1" s="1"/>
  <c r="P206" i="1"/>
  <c r="V206" i="1" s="1"/>
  <c r="AB206" i="1" s="1"/>
  <c r="I304" i="1"/>
  <c r="O308" i="1"/>
  <c r="U308" i="1" s="1"/>
  <c r="AA308" i="1" s="1"/>
  <c r="J370" i="1"/>
  <c r="P370" i="1" s="1"/>
  <c r="V370" i="1" s="1"/>
  <c r="AB370" i="1" s="1"/>
  <c r="P371" i="1"/>
  <c r="V371" i="1" s="1"/>
  <c r="AB371" i="1" s="1"/>
  <c r="I355" i="1"/>
  <c r="O355" i="1" s="1"/>
  <c r="U355" i="1" s="1"/>
  <c r="AA355" i="1" s="1"/>
  <c r="O356" i="1"/>
  <c r="U356" i="1" s="1"/>
  <c r="AA356" i="1" s="1"/>
  <c r="I241" i="1"/>
  <c r="O241" i="1" s="1"/>
  <c r="U241" i="1" s="1"/>
  <c r="AA241" i="1" s="1"/>
  <c r="O242" i="1"/>
  <c r="U242" i="1" s="1"/>
  <c r="AA242" i="1" s="1"/>
  <c r="J304" i="1"/>
  <c r="P308" i="1"/>
  <c r="V308" i="1" s="1"/>
  <c r="AB308" i="1" s="1"/>
  <c r="J246" i="1"/>
  <c r="P246" i="1" s="1"/>
  <c r="V246" i="1" s="1"/>
  <c r="AB246" i="1" s="1"/>
  <c r="I246" i="1"/>
  <c r="O246" i="1" s="1"/>
  <c r="U246" i="1" s="1"/>
  <c r="AA246" i="1" s="1"/>
  <c r="J284" i="1"/>
  <c r="P284" i="1" s="1"/>
  <c r="V284" i="1" s="1"/>
  <c r="AB284" i="1" s="1"/>
  <c r="I284" i="1"/>
  <c r="O284" i="1" s="1"/>
  <c r="U284" i="1" s="1"/>
  <c r="AA284" i="1" s="1"/>
  <c r="J346" i="1" l="1"/>
  <c r="P346" i="1" s="1"/>
  <c r="V346" i="1" s="1"/>
  <c r="AB346" i="1" s="1"/>
  <c r="I151" i="1"/>
  <c r="O151" i="1" s="1"/>
  <c r="U151" i="1" s="1"/>
  <c r="AA151" i="1" s="1"/>
  <c r="J151" i="1"/>
  <c r="P151" i="1" s="1"/>
  <c r="V151" i="1" s="1"/>
  <c r="AB151" i="1" s="1"/>
  <c r="H387" i="1"/>
  <c r="N387" i="1" s="1"/>
  <c r="T387" i="1" s="1"/>
  <c r="Z387" i="1" s="1"/>
  <c r="N394" i="1"/>
  <c r="T394" i="1" s="1"/>
  <c r="Z394" i="1" s="1"/>
  <c r="J299" i="1"/>
  <c r="P299" i="1" s="1"/>
  <c r="V299" i="1" s="1"/>
  <c r="AB299" i="1" s="1"/>
  <c r="P304" i="1"/>
  <c r="V304" i="1" s="1"/>
  <c r="AB304" i="1" s="1"/>
  <c r="I299" i="1"/>
  <c r="O299" i="1" s="1"/>
  <c r="U299" i="1" s="1"/>
  <c r="AA299" i="1" s="1"/>
  <c r="O304" i="1"/>
  <c r="U304" i="1" s="1"/>
  <c r="AA304" i="1" s="1"/>
  <c r="I16" i="1"/>
  <c r="I346" i="1"/>
  <c r="O346" i="1" s="1"/>
  <c r="U346" i="1" s="1"/>
  <c r="AA346" i="1" s="1"/>
  <c r="J16" i="1"/>
  <c r="P16" i="1" s="1"/>
  <c r="V16" i="1" s="1"/>
  <c r="AB16" i="1" s="1"/>
  <c r="J15" i="1" l="1"/>
  <c r="J670" i="1" s="1"/>
  <c r="P670" i="1" s="1"/>
  <c r="V670" i="1" s="1"/>
  <c r="AB670" i="1" s="1"/>
  <c r="I15" i="1"/>
  <c r="O16" i="1"/>
  <c r="U16" i="1" s="1"/>
  <c r="AA16" i="1" s="1"/>
  <c r="H94" i="1"/>
  <c r="H91" i="1"/>
  <c r="H82" i="1"/>
  <c r="H53" i="1"/>
  <c r="H28" i="1"/>
  <c r="H269" i="1"/>
  <c r="N269" i="1" s="1"/>
  <c r="T269" i="1" s="1"/>
  <c r="Z269" i="1" s="1"/>
  <c r="P15" i="1" l="1"/>
  <c r="V15" i="1" s="1"/>
  <c r="AB15" i="1" s="1"/>
  <c r="H77" i="1"/>
  <c r="N77" i="1" s="1"/>
  <c r="T77" i="1" s="1"/>
  <c r="Z77" i="1" s="1"/>
  <c r="N82" i="1"/>
  <c r="T82" i="1" s="1"/>
  <c r="Z82" i="1" s="1"/>
  <c r="H90" i="1"/>
  <c r="N90" i="1" s="1"/>
  <c r="T90" i="1" s="1"/>
  <c r="Z90" i="1" s="1"/>
  <c r="N91" i="1"/>
  <c r="T91" i="1" s="1"/>
  <c r="Z91" i="1" s="1"/>
  <c r="H27" i="1"/>
  <c r="N27" i="1" s="1"/>
  <c r="T27" i="1" s="1"/>
  <c r="Z27" i="1" s="1"/>
  <c r="N28" i="1"/>
  <c r="T28" i="1" s="1"/>
  <c r="Z28" i="1" s="1"/>
  <c r="H93" i="1"/>
  <c r="N93" i="1" s="1"/>
  <c r="T93" i="1" s="1"/>
  <c r="Z93" i="1" s="1"/>
  <c r="N94" i="1"/>
  <c r="T94" i="1" s="1"/>
  <c r="Z94" i="1" s="1"/>
  <c r="H52" i="1"/>
  <c r="N52" i="1" s="1"/>
  <c r="T52" i="1" s="1"/>
  <c r="Z52" i="1" s="1"/>
  <c r="N53" i="1"/>
  <c r="T53" i="1" s="1"/>
  <c r="Z53" i="1" s="1"/>
  <c r="O15" i="1"/>
  <c r="U15" i="1" s="1"/>
  <c r="AA15" i="1" s="1"/>
  <c r="I670" i="1"/>
  <c r="O670" i="1" s="1"/>
  <c r="U670" i="1" s="1"/>
  <c r="AA670" i="1" s="1"/>
  <c r="H266" i="1"/>
  <c r="N266" i="1" s="1"/>
  <c r="T266" i="1" s="1"/>
  <c r="Z266" i="1" s="1"/>
  <c r="H586" i="1"/>
  <c r="N586" i="1" s="1"/>
  <c r="T586" i="1" s="1"/>
  <c r="Z586" i="1" s="1"/>
  <c r="H109" i="1" l="1"/>
  <c r="N109" i="1" s="1"/>
  <c r="T109" i="1" s="1"/>
  <c r="Z109" i="1" s="1"/>
  <c r="H59" i="1"/>
  <c r="H74" i="1"/>
  <c r="H58" i="1" l="1"/>
  <c r="N58" i="1" s="1"/>
  <c r="T58" i="1" s="1"/>
  <c r="Z58" i="1" s="1"/>
  <c r="N59" i="1"/>
  <c r="T59" i="1" s="1"/>
  <c r="Z59" i="1" s="1"/>
  <c r="H73" i="1"/>
  <c r="N73" i="1" s="1"/>
  <c r="T73" i="1" s="1"/>
  <c r="Z73" i="1" s="1"/>
  <c r="N74" i="1"/>
  <c r="T74" i="1" s="1"/>
  <c r="Z74" i="1" s="1"/>
  <c r="H577" i="1"/>
  <c r="N577" i="1" s="1"/>
  <c r="T577" i="1" s="1"/>
  <c r="Z577" i="1" s="1"/>
  <c r="H564" i="1"/>
  <c r="N564" i="1" s="1"/>
  <c r="T564" i="1" s="1"/>
  <c r="Z564" i="1" s="1"/>
  <c r="H408" i="1"/>
  <c r="N408" i="1" s="1"/>
  <c r="T408" i="1" s="1"/>
  <c r="Z408" i="1" s="1"/>
  <c r="H407" i="1" l="1"/>
  <c r="N407" i="1" s="1"/>
  <c r="T407" i="1" s="1"/>
  <c r="Z407" i="1" s="1"/>
  <c r="H576" i="1"/>
  <c r="N576" i="1" s="1"/>
  <c r="T576" i="1" s="1"/>
  <c r="Z576" i="1" s="1"/>
  <c r="H227" i="1"/>
  <c r="N227" i="1" s="1"/>
  <c r="T227" i="1" s="1"/>
  <c r="Z227" i="1" s="1"/>
  <c r="H238" i="1"/>
  <c r="N238" i="1" s="1"/>
  <c r="T238" i="1" s="1"/>
  <c r="Z238" i="1" s="1"/>
  <c r="H235" i="1"/>
  <c r="N235" i="1" s="1"/>
  <c r="T235" i="1" s="1"/>
  <c r="Z235" i="1" s="1"/>
  <c r="H218" i="1"/>
  <c r="N218" i="1" s="1"/>
  <c r="T218" i="1" s="1"/>
  <c r="Z218" i="1" s="1"/>
  <c r="H224" i="1"/>
  <c r="N224" i="1" s="1"/>
  <c r="T224" i="1" s="1"/>
  <c r="Z224" i="1" s="1"/>
  <c r="H226" i="1" l="1"/>
  <c r="N226" i="1" s="1"/>
  <c r="T226" i="1" s="1"/>
  <c r="Z226" i="1" s="1"/>
  <c r="H223" i="1"/>
  <c r="N223" i="1" s="1"/>
  <c r="T223" i="1" s="1"/>
  <c r="Z223" i="1" s="1"/>
  <c r="H234" i="1"/>
  <c r="N234" i="1" s="1"/>
  <c r="T234" i="1" s="1"/>
  <c r="Z234" i="1" s="1"/>
  <c r="H217" i="1"/>
  <c r="N217" i="1" s="1"/>
  <c r="T217" i="1" s="1"/>
  <c r="Z217" i="1" s="1"/>
  <c r="H237" i="1"/>
  <c r="N237" i="1" s="1"/>
  <c r="T237" i="1" s="1"/>
  <c r="Z237" i="1" s="1"/>
  <c r="H216" i="1" l="1"/>
  <c r="N216" i="1" s="1"/>
  <c r="T216" i="1" s="1"/>
  <c r="Z216" i="1" s="1"/>
  <c r="H100" i="1"/>
  <c r="N100" i="1" s="1"/>
  <c r="T100" i="1" s="1"/>
  <c r="Z100" i="1" s="1"/>
  <c r="H667" i="1" l="1"/>
  <c r="H664" i="1" l="1"/>
  <c r="N664" i="1" s="1"/>
  <c r="T664" i="1" s="1"/>
  <c r="Z664" i="1" s="1"/>
  <c r="N667" i="1"/>
  <c r="T667" i="1" s="1"/>
  <c r="Z667" i="1" s="1"/>
  <c r="H293" i="1"/>
  <c r="N293" i="1" s="1"/>
  <c r="T293" i="1" s="1"/>
  <c r="Z293" i="1" s="1"/>
  <c r="H288" i="1"/>
  <c r="N288" i="1" s="1"/>
  <c r="T288" i="1" s="1"/>
  <c r="Z288" i="1" s="1"/>
  <c r="H411" i="1"/>
  <c r="N411" i="1" s="1"/>
  <c r="T411" i="1" s="1"/>
  <c r="Z411" i="1" s="1"/>
  <c r="H128" i="1"/>
  <c r="N128" i="1" s="1"/>
  <c r="T128" i="1" s="1"/>
  <c r="Z128" i="1" s="1"/>
  <c r="H41" i="1"/>
  <c r="N41" i="1" s="1"/>
  <c r="T41" i="1" s="1"/>
  <c r="Z41" i="1" s="1"/>
  <c r="H22" i="1"/>
  <c r="N22" i="1" s="1"/>
  <c r="T22" i="1" s="1"/>
  <c r="Z22" i="1" s="1"/>
  <c r="H40" i="1" l="1"/>
  <c r="N40" i="1" s="1"/>
  <c r="T40" i="1" s="1"/>
  <c r="Z40" i="1" s="1"/>
  <c r="H127" i="1"/>
  <c r="N127" i="1" s="1"/>
  <c r="T127" i="1" s="1"/>
  <c r="Z127" i="1" s="1"/>
  <c r="H21" i="1"/>
  <c r="N21" i="1" s="1"/>
  <c r="T21" i="1" s="1"/>
  <c r="Z21" i="1" s="1"/>
  <c r="H410" i="1"/>
  <c r="H626" i="1"/>
  <c r="H406" i="1" l="1"/>
  <c r="N406" i="1" s="1"/>
  <c r="T406" i="1" s="1"/>
  <c r="Z406" i="1" s="1"/>
  <c r="N410" i="1"/>
  <c r="T410" i="1" s="1"/>
  <c r="Z410" i="1" s="1"/>
  <c r="H623" i="1"/>
  <c r="N623" i="1" s="1"/>
  <c r="T623" i="1" s="1"/>
  <c r="Z623" i="1" s="1"/>
  <c r="N626" i="1"/>
  <c r="T626" i="1" s="1"/>
  <c r="Z626" i="1" s="1"/>
  <c r="H309" i="1"/>
  <c r="N309" i="1" s="1"/>
  <c r="T309" i="1" s="1"/>
  <c r="Z309" i="1" s="1"/>
  <c r="H178" i="1"/>
  <c r="N178" i="1" s="1"/>
  <c r="T178" i="1" s="1"/>
  <c r="Z178" i="1" s="1"/>
  <c r="H177" i="1" l="1"/>
  <c r="N177" i="1" s="1"/>
  <c r="T177" i="1" s="1"/>
  <c r="Z177" i="1" s="1"/>
  <c r="H308" i="1"/>
  <c r="H357" i="1"/>
  <c r="N357" i="1" s="1"/>
  <c r="T357" i="1" s="1"/>
  <c r="Z357" i="1" s="1"/>
  <c r="H351" i="1"/>
  <c r="N351" i="1" s="1"/>
  <c r="T351" i="1" s="1"/>
  <c r="Z351" i="1" s="1"/>
  <c r="H349" i="1"/>
  <c r="N349" i="1" s="1"/>
  <c r="T349" i="1" s="1"/>
  <c r="Z349" i="1" s="1"/>
  <c r="H304" i="1" l="1"/>
  <c r="N308" i="1"/>
  <c r="T308" i="1" s="1"/>
  <c r="Z308" i="1" s="1"/>
  <c r="H348" i="1"/>
  <c r="H356" i="1"/>
  <c r="N356" i="1" s="1"/>
  <c r="T356" i="1" s="1"/>
  <c r="Z356" i="1" s="1"/>
  <c r="H347" i="1" l="1"/>
  <c r="N347" i="1" s="1"/>
  <c r="T347" i="1" s="1"/>
  <c r="Z347" i="1" s="1"/>
  <c r="N348" i="1"/>
  <c r="T348" i="1" s="1"/>
  <c r="Z348" i="1" s="1"/>
  <c r="H299" i="1"/>
  <c r="N299" i="1" s="1"/>
  <c r="T299" i="1" s="1"/>
  <c r="Z299" i="1" s="1"/>
  <c r="N304" i="1"/>
  <c r="T304" i="1" s="1"/>
  <c r="Z304" i="1" s="1"/>
  <c r="H355" i="1"/>
  <c r="N355" i="1" s="1"/>
  <c r="T355" i="1" s="1"/>
  <c r="Z355" i="1" s="1"/>
  <c r="H648" i="1"/>
  <c r="N648" i="1" s="1"/>
  <c r="T648" i="1" s="1"/>
  <c r="Z648" i="1" s="1"/>
  <c r="H651" i="1"/>
  <c r="N651" i="1" s="1"/>
  <c r="T651" i="1" s="1"/>
  <c r="Z651" i="1" s="1"/>
  <c r="H346" i="1" l="1"/>
  <c r="N346" i="1" s="1"/>
  <c r="T346" i="1" s="1"/>
  <c r="Z346" i="1" s="1"/>
  <c r="H650" i="1"/>
  <c r="N650" i="1" s="1"/>
  <c r="T650" i="1" s="1"/>
  <c r="Z650" i="1" s="1"/>
  <c r="H255" i="1" l="1"/>
  <c r="N255" i="1" s="1"/>
  <c r="T255" i="1" s="1"/>
  <c r="Z255" i="1" s="1"/>
  <c r="H257" i="1"/>
  <c r="N257" i="1" s="1"/>
  <c r="T257" i="1" s="1"/>
  <c r="Z257" i="1" s="1"/>
  <c r="H250" i="1"/>
  <c r="N250" i="1" s="1"/>
  <c r="T250" i="1" s="1"/>
  <c r="Z250" i="1" s="1"/>
  <c r="H248" i="1"/>
  <c r="N248" i="1" s="1"/>
  <c r="T248" i="1" s="1"/>
  <c r="Z248" i="1" s="1"/>
  <c r="H552" i="1"/>
  <c r="N552" i="1" s="1"/>
  <c r="T552" i="1" s="1"/>
  <c r="Z552" i="1" s="1"/>
  <c r="H194" i="1"/>
  <c r="N194" i="1" s="1"/>
  <c r="T194" i="1" s="1"/>
  <c r="Z194" i="1" s="1"/>
  <c r="H197" i="1"/>
  <c r="N197" i="1" s="1"/>
  <c r="T197" i="1" s="1"/>
  <c r="Z197" i="1" s="1"/>
  <c r="H184" i="1"/>
  <c r="N184" i="1" s="1"/>
  <c r="T184" i="1" s="1"/>
  <c r="Z184" i="1" s="1"/>
  <c r="H122" i="1"/>
  <c r="N122" i="1" s="1"/>
  <c r="T122" i="1" s="1"/>
  <c r="Z122" i="1" s="1"/>
  <c r="H56" i="1"/>
  <c r="N56" i="1" s="1"/>
  <c r="T56" i="1" s="1"/>
  <c r="Z56" i="1" s="1"/>
  <c r="H640" i="1"/>
  <c r="N640" i="1" s="1"/>
  <c r="T640" i="1" s="1"/>
  <c r="Z640" i="1" s="1"/>
  <c r="H558" i="1"/>
  <c r="N558" i="1" s="1"/>
  <c r="T558" i="1" s="1"/>
  <c r="Z558" i="1" s="1"/>
  <c r="H203" i="1"/>
  <c r="N203" i="1" s="1"/>
  <c r="T203" i="1" s="1"/>
  <c r="Z203" i="1" s="1"/>
  <c r="H116" i="1"/>
  <c r="N116" i="1" s="1"/>
  <c r="T116" i="1" s="1"/>
  <c r="Z116" i="1" s="1"/>
  <c r="H88" i="1"/>
  <c r="N88" i="1" s="1"/>
  <c r="T88" i="1" s="1"/>
  <c r="Z88" i="1" s="1"/>
  <c r="H50" i="1"/>
  <c r="N50" i="1" s="1"/>
  <c r="T50" i="1" s="1"/>
  <c r="Z50" i="1" s="1"/>
  <c r="H25" i="1"/>
  <c r="N25" i="1" s="1"/>
  <c r="T25" i="1" s="1"/>
  <c r="Z25" i="1" s="1"/>
  <c r="H125" i="1"/>
  <c r="N125" i="1" s="1"/>
  <c r="T125" i="1" s="1"/>
  <c r="Z125" i="1" s="1"/>
  <c r="H19" i="1"/>
  <c r="N19" i="1" s="1"/>
  <c r="T19" i="1" s="1"/>
  <c r="Z19" i="1" s="1"/>
  <c r="H31" i="1"/>
  <c r="N31" i="1" s="1"/>
  <c r="T31" i="1" s="1"/>
  <c r="Z31" i="1" s="1"/>
  <c r="H38" i="1"/>
  <c r="N38" i="1" s="1"/>
  <c r="T38" i="1" s="1"/>
  <c r="Z38" i="1" s="1"/>
  <c r="H44" i="1"/>
  <c r="N44" i="1" s="1"/>
  <c r="T44" i="1" s="1"/>
  <c r="Z44" i="1" s="1"/>
  <c r="H85" i="1"/>
  <c r="N85" i="1" s="1"/>
  <c r="T85" i="1" s="1"/>
  <c r="Z85" i="1" s="1"/>
  <c r="H98" i="1"/>
  <c r="N98" i="1" s="1"/>
  <c r="T98" i="1" s="1"/>
  <c r="Z98" i="1" s="1"/>
  <c r="H103" i="1"/>
  <c r="N103" i="1" s="1"/>
  <c r="T103" i="1" s="1"/>
  <c r="Z103" i="1" s="1"/>
  <c r="H107" i="1"/>
  <c r="N107" i="1" s="1"/>
  <c r="T107" i="1" s="1"/>
  <c r="Z107" i="1" s="1"/>
  <c r="H112" i="1"/>
  <c r="N112" i="1" s="1"/>
  <c r="T112" i="1" s="1"/>
  <c r="Z112" i="1" s="1"/>
  <c r="H119" i="1"/>
  <c r="N119" i="1" s="1"/>
  <c r="T119" i="1" s="1"/>
  <c r="Z119" i="1" s="1"/>
  <c r="H131" i="1"/>
  <c r="N131" i="1" s="1"/>
  <c r="T131" i="1" s="1"/>
  <c r="Z131" i="1" s="1"/>
  <c r="H162" i="1"/>
  <c r="H165" i="1"/>
  <c r="N165" i="1" s="1"/>
  <c r="T165" i="1" s="1"/>
  <c r="Z165" i="1" s="1"/>
  <c r="H168" i="1"/>
  <c r="N168" i="1" s="1"/>
  <c r="T168" i="1" s="1"/>
  <c r="Z168" i="1" s="1"/>
  <c r="H171" i="1"/>
  <c r="N171" i="1" s="1"/>
  <c r="T171" i="1" s="1"/>
  <c r="Z171" i="1" s="1"/>
  <c r="H181" i="1"/>
  <c r="N181" i="1" s="1"/>
  <c r="T181" i="1" s="1"/>
  <c r="Z181" i="1" s="1"/>
  <c r="H200" i="1"/>
  <c r="N200" i="1" s="1"/>
  <c r="T200" i="1" s="1"/>
  <c r="Z200" i="1" s="1"/>
  <c r="H243" i="1"/>
  <c r="N243" i="1" s="1"/>
  <c r="T243" i="1" s="1"/>
  <c r="Z243" i="1" s="1"/>
  <c r="H278" i="1"/>
  <c r="N278" i="1" s="1"/>
  <c r="T278" i="1" s="1"/>
  <c r="Z278" i="1" s="1"/>
  <c r="H286" i="1"/>
  <c r="N286" i="1" s="1"/>
  <c r="T286" i="1" s="1"/>
  <c r="Z286" i="1" s="1"/>
  <c r="H291" i="1"/>
  <c r="N291" i="1" s="1"/>
  <c r="T291" i="1" s="1"/>
  <c r="Z291" i="1" s="1"/>
  <c r="H362" i="1"/>
  <c r="N362" i="1" s="1"/>
  <c r="T362" i="1" s="1"/>
  <c r="Z362" i="1" s="1"/>
  <c r="H372" i="1"/>
  <c r="N372" i="1" s="1"/>
  <c r="T372" i="1" s="1"/>
  <c r="Z372" i="1" s="1"/>
  <c r="H403" i="1"/>
  <c r="N403" i="1" s="1"/>
  <c r="T403" i="1" s="1"/>
  <c r="Z403" i="1" s="1"/>
  <c r="H560" i="1"/>
  <c r="N560" i="1" s="1"/>
  <c r="T560" i="1" s="1"/>
  <c r="Z560" i="1" s="1"/>
  <c r="H595" i="1"/>
  <c r="N595" i="1" s="1"/>
  <c r="T595" i="1" s="1"/>
  <c r="Z595" i="1" s="1"/>
  <c r="H597" i="1"/>
  <c r="N597" i="1" s="1"/>
  <c r="T597" i="1" s="1"/>
  <c r="Z597" i="1" s="1"/>
  <c r="H580" i="1"/>
  <c r="N580" i="1" s="1"/>
  <c r="T580" i="1" s="1"/>
  <c r="Z580" i="1" s="1"/>
  <c r="H582" i="1"/>
  <c r="N582" i="1" s="1"/>
  <c r="T582" i="1" s="1"/>
  <c r="Z582" i="1" s="1"/>
  <c r="H589" i="1"/>
  <c r="N589" i="1" s="1"/>
  <c r="T589" i="1" s="1"/>
  <c r="Z589" i="1" s="1"/>
  <c r="H616" i="1"/>
  <c r="H621" i="1"/>
  <c r="N621" i="1" s="1"/>
  <c r="T621" i="1" s="1"/>
  <c r="Z621" i="1" s="1"/>
  <c r="H629" i="1"/>
  <c r="N629" i="1" s="1"/>
  <c r="T629" i="1" s="1"/>
  <c r="Z629" i="1" s="1"/>
  <c r="H632" i="1"/>
  <c r="H643" i="1"/>
  <c r="H646" i="1"/>
  <c r="N646" i="1" s="1"/>
  <c r="T646" i="1" s="1"/>
  <c r="Z646" i="1" s="1"/>
  <c r="H662" i="1"/>
  <c r="H555" i="1"/>
  <c r="H554" i="1" l="1"/>
  <c r="N554" i="1" s="1"/>
  <c r="T554" i="1" s="1"/>
  <c r="Z554" i="1" s="1"/>
  <c r="N555" i="1"/>
  <c r="T555" i="1" s="1"/>
  <c r="Z555" i="1" s="1"/>
  <c r="H631" i="1"/>
  <c r="N631" i="1" s="1"/>
  <c r="T631" i="1" s="1"/>
  <c r="Z631" i="1" s="1"/>
  <c r="N632" i="1"/>
  <c r="T632" i="1" s="1"/>
  <c r="Z632" i="1" s="1"/>
  <c r="H659" i="1"/>
  <c r="N659" i="1" s="1"/>
  <c r="T659" i="1" s="1"/>
  <c r="Z659" i="1" s="1"/>
  <c r="N662" i="1"/>
  <c r="T662" i="1" s="1"/>
  <c r="Z662" i="1" s="1"/>
  <c r="H159" i="1"/>
  <c r="N159" i="1" s="1"/>
  <c r="T159" i="1" s="1"/>
  <c r="Z159" i="1" s="1"/>
  <c r="N162" i="1"/>
  <c r="T162" i="1" s="1"/>
  <c r="Z162" i="1" s="1"/>
  <c r="H642" i="1"/>
  <c r="N642" i="1" s="1"/>
  <c r="T642" i="1" s="1"/>
  <c r="Z642" i="1" s="1"/>
  <c r="N643" i="1"/>
  <c r="T643" i="1" s="1"/>
  <c r="Z643" i="1" s="1"/>
  <c r="H613" i="1"/>
  <c r="N613" i="1" s="1"/>
  <c r="T613" i="1" s="1"/>
  <c r="Z613" i="1" s="1"/>
  <c r="N616" i="1"/>
  <c r="T616" i="1" s="1"/>
  <c r="Z616" i="1" s="1"/>
  <c r="H594" i="1"/>
  <c r="N594" i="1" s="1"/>
  <c r="T594" i="1" s="1"/>
  <c r="Z594" i="1" s="1"/>
  <c r="H579" i="1"/>
  <c r="N579" i="1" s="1"/>
  <c r="T579" i="1" s="1"/>
  <c r="Z579" i="1" s="1"/>
  <c r="H247" i="1"/>
  <c r="N247" i="1" s="1"/>
  <c r="T247" i="1" s="1"/>
  <c r="Z247" i="1" s="1"/>
  <c r="H254" i="1"/>
  <c r="N254" i="1" s="1"/>
  <c r="T254" i="1" s="1"/>
  <c r="Z254" i="1" s="1"/>
  <c r="H285" i="1"/>
  <c r="N285" i="1" s="1"/>
  <c r="T285" i="1" s="1"/>
  <c r="Z285" i="1" s="1"/>
  <c r="H164" i="1"/>
  <c r="N164" i="1" s="1"/>
  <c r="T164" i="1" s="1"/>
  <c r="Z164" i="1" s="1"/>
  <c r="H37" i="1"/>
  <c r="N37" i="1" s="1"/>
  <c r="T37" i="1" s="1"/>
  <c r="Z37" i="1" s="1"/>
  <c r="H290" i="1"/>
  <c r="N290" i="1" s="1"/>
  <c r="T290" i="1" s="1"/>
  <c r="Z290" i="1" s="1"/>
  <c r="H97" i="1"/>
  <c r="H106" i="1"/>
  <c r="H121" i="1"/>
  <c r="N121" i="1" s="1"/>
  <c r="T121" i="1" s="1"/>
  <c r="Z121" i="1" s="1"/>
  <c r="H620" i="1"/>
  <c r="N620" i="1" s="1"/>
  <c r="T620" i="1" s="1"/>
  <c r="Z620" i="1" s="1"/>
  <c r="H361" i="1"/>
  <c r="N361" i="1" s="1"/>
  <c r="T361" i="1" s="1"/>
  <c r="Z361" i="1" s="1"/>
  <c r="H277" i="1"/>
  <c r="H130" i="1"/>
  <c r="N130" i="1" s="1"/>
  <c r="T130" i="1" s="1"/>
  <c r="Z130" i="1" s="1"/>
  <c r="H124" i="1"/>
  <c r="N124" i="1" s="1"/>
  <c r="T124" i="1" s="1"/>
  <c r="Z124" i="1" s="1"/>
  <c r="H87" i="1"/>
  <c r="N87" i="1" s="1"/>
  <c r="T87" i="1" s="1"/>
  <c r="Z87" i="1" s="1"/>
  <c r="H645" i="1"/>
  <c r="N645" i="1" s="1"/>
  <c r="T645" i="1" s="1"/>
  <c r="Z645" i="1" s="1"/>
  <c r="H170" i="1"/>
  <c r="N170" i="1" s="1"/>
  <c r="T170" i="1" s="1"/>
  <c r="Z170" i="1" s="1"/>
  <c r="H18" i="1"/>
  <c r="N18" i="1" s="1"/>
  <c r="T18" i="1" s="1"/>
  <c r="Z18" i="1" s="1"/>
  <c r="H183" i="1"/>
  <c r="N183" i="1" s="1"/>
  <c r="T183" i="1" s="1"/>
  <c r="Z183" i="1" s="1"/>
  <c r="H371" i="1"/>
  <c r="N371" i="1" s="1"/>
  <c r="T371" i="1" s="1"/>
  <c r="Z371" i="1" s="1"/>
  <c r="H242" i="1"/>
  <c r="H180" i="1"/>
  <c r="N180" i="1" s="1"/>
  <c r="T180" i="1" s="1"/>
  <c r="Z180" i="1" s="1"/>
  <c r="H84" i="1"/>
  <c r="N84" i="1" s="1"/>
  <c r="T84" i="1" s="1"/>
  <c r="Z84" i="1" s="1"/>
  <c r="H43" i="1"/>
  <c r="N43" i="1" s="1"/>
  <c r="T43" i="1" s="1"/>
  <c r="Z43" i="1" s="1"/>
  <c r="H24" i="1"/>
  <c r="N24" i="1" s="1"/>
  <c r="T24" i="1" s="1"/>
  <c r="Z24" i="1" s="1"/>
  <c r="H115" i="1"/>
  <c r="N115" i="1" s="1"/>
  <c r="T115" i="1" s="1"/>
  <c r="Z115" i="1" s="1"/>
  <c r="H639" i="1"/>
  <c r="N639" i="1" s="1"/>
  <c r="T639" i="1" s="1"/>
  <c r="Z639" i="1" s="1"/>
  <c r="H55" i="1"/>
  <c r="N55" i="1" s="1"/>
  <c r="T55" i="1" s="1"/>
  <c r="Z55" i="1" s="1"/>
  <c r="H30" i="1"/>
  <c r="N30" i="1" s="1"/>
  <c r="T30" i="1" s="1"/>
  <c r="Z30" i="1" s="1"/>
  <c r="H118" i="1"/>
  <c r="N118" i="1" s="1"/>
  <c r="T118" i="1" s="1"/>
  <c r="Z118" i="1" s="1"/>
  <c r="H557" i="1"/>
  <c r="N557" i="1" s="1"/>
  <c r="T557" i="1" s="1"/>
  <c r="Z557" i="1" s="1"/>
  <c r="H196" i="1"/>
  <c r="N196" i="1" s="1"/>
  <c r="T196" i="1" s="1"/>
  <c r="Z196" i="1" s="1"/>
  <c r="H49" i="1"/>
  <c r="N49" i="1" s="1"/>
  <c r="T49" i="1" s="1"/>
  <c r="Z49" i="1" s="1"/>
  <c r="H402" i="1"/>
  <c r="H199" i="1"/>
  <c r="N199" i="1" s="1"/>
  <c r="T199" i="1" s="1"/>
  <c r="Z199" i="1" s="1"/>
  <c r="H193" i="1"/>
  <c r="N193" i="1" s="1"/>
  <c r="T193" i="1" s="1"/>
  <c r="Z193" i="1" s="1"/>
  <c r="H202" i="1"/>
  <c r="N202" i="1" s="1"/>
  <c r="T202" i="1" s="1"/>
  <c r="Z202" i="1" s="1"/>
  <c r="H167" i="1"/>
  <c r="N167" i="1" s="1"/>
  <c r="T167" i="1" s="1"/>
  <c r="Z167" i="1" s="1"/>
  <c r="H628" i="1"/>
  <c r="N628" i="1" s="1"/>
  <c r="T628" i="1" s="1"/>
  <c r="Z628" i="1" s="1"/>
  <c r="H588" i="1"/>
  <c r="N588" i="1" s="1"/>
  <c r="T588" i="1" s="1"/>
  <c r="Z588" i="1" s="1"/>
  <c r="H551" i="1"/>
  <c r="N551" i="1" l="1"/>
  <c r="T551" i="1" s="1"/>
  <c r="Z551" i="1" s="1"/>
  <c r="H550" i="1"/>
  <c r="N550" i="1" s="1"/>
  <c r="T550" i="1" s="1"/>
  <c r="Z550" i="1" s="1"/>
  <c r="H105" i="1"/>
  <c r="N105" i="1" s="1"/>
  <c r="T105" i="1" s="1"/>
  <c r="Z105" i="1" s="1"/>
  <c r="N106" i="1"/>
  <c r="T106" i="1" s="1"/>
  <c r="Z106" i="1" s="1"/>
  <c r="H401" i="1"/>
  <c r="N401" i="1" s="1"/>
  <c r="T401" i="1" s="1"/>
  <c r="Z401" i="1" s="1"/>
  <c r="N402" i="1"/>
  <c r="T402" i="1" s="1"/>
  <c r="Z402" i="1" s="1"/>
  <c r="H96" i="1"/>
  <c r="N96" i="1" s="1"/>
  <c r="T96" i="1" s="1"/>
  <c r="Z96" i="1" s="1"/>
  <c r="N97" i="1"/>
  <c r="T97" i="1" s="1"/>
  <c r="Z97" i="1" s="1"/>
  <c r="H241" i="1"/>
  <c r="N241" i="1" s="1"/>
  <c r="T241" i="1" s="1"/>
  <c r="Z241" i="1" s="1"/>
  <c r="N242" i="1"/>
  <c r="T242" i="1" s="1"/>
  <c r="Z242" i="1" s="1"/>
  <c r="H262" i="1"/>
  <c r="N262" i="1" s="1"/>
  <c r="T262" i="1" s="1"/>
  <c r="Z262" i="1" s="1"/>
  <c r="N277" i="1"/>
  <c r="T277" i="1" s="1"/>
  <c r="Z277" i="1" s="1"/>
  <c r="H246" i="1"/>
  <c r="N246" i="1" s="1"/>
  <c r="T246" i="1" s="1"/>
  <c r="Z246" i="1" s="1"/>
  <c r="H176" i="1"/>
  <c r="N176" i="1" s="1"/>
  <c r="T176" i="1" s="1"/>
  <c r="Z176" i="1" s="1"/>
  <c r="H36" i="1"/>
  <c r="N36" i="1" s="1"/>
  <c r="T36" i="1" s="1"/>
  <c r="Z36" i="1" s="1"/>
  <c r="H284" i="1"/>
  <c r="N284" i="1" s="1"/>
  <c r="T284" i="1" s="1"/>
  <c r="Z284" i="1" s="1"/>
  <c r="H152" i="1"/>
  <c r="N152" i="1" s="1"/>
  <c r="T152" i="1" s="1"/>
  <c r="Z152" i="1" s="1"/>
  <c r="H114" i="1"/>
  <c r="N114" i="1" s="1"/>
  <c r="T114" i="1" s="1"/>
  <c r="Z114" i="1" s="1"/>
  <c r="H17" i="1"/>
  <c r="N17" i="1" s="1"/>
  <c r="T17" i="1" s="1"/>
  <c r="Z17" i="1" s="1"/>
  <c r="H76" i="1"/>
  <c r="N76" i="1" s="1"/>
  <c r="T76" i="1" s="1"/>
  <c r="Z76" i="1" s="1"/>
  <c r="H192" i="1"/>
  <c r="N192" i="1" s="1"/>
  <c r="T192" i="1" s="1"/>
  <c r="Z192" i="1" s="1"/>
  <c r="H360" i="1"/>
  <c r="N360" i="1" s="1"/>
  <c r="T360" i="1" s="1"/>
  <c r="Z360" i="1" s="1"/>
  <c r="H370" i="1"/>
  <c r="N370" i="1" s="1"/>
  <c r="T370" i="1" s="1"/>
  <c r="Z370" i="1" s="1"/>
  <c r="H375" i="1"/>
  <c r="N375" i="1" s="1"/>
  <c r="T375" i="1" s="1"/>
  <c r="Z375" i="1" s="1"/>
  <c r="H16" i="1" l="1"/>
  <c r="H151" i="1"/>
  <c r="N151" i="1" s="1"/>
  <c r="T151" i="1" s="1"/>
  <c r="Z151" i="1" s="1"/>
  <c r="H15" i="1" l="1"/>
  <c r="N15" i="1" s="1"/>
  <c r="T15" i="1" s="1"/>
  <c r="Z15" i="1" s="1"/>
  <c r="N16" i="1"/>
  <c r="T16" i="1" s="1"/>
  <c r="Z16" i="1" s="1"/>
  <c r="H670" i="1" l="1"/>
  <c r="N670" i="1" s="1"/>
  <c r="T670" i="1" s="1"/>
  <c r="Z670" i="1" s="1"/>
  <c r="H672" i="1" l="1"/>
  <c r="U671" i="1" l="1"/>
  <c r="V671" i="1"/>
  <c r="T671" i="1"/>
</calcChain>
</file>

<file path=xl/sharedStrings.xml><?xml version="1.0" encoding="utf-8"?>
<sst xmlns="http://schemas.openxmlformats.org/spreadsheetml/2006/main" count="3639" uniqueCount="429">
  <si>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</si>
  <si>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</si>
  <si>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</si>
  <si>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</si>
  <si>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</si>
  <si>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</si>
  <si>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</si>
  <si>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</si>
  <si>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</si>
  <si>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</si>
  <si>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</si>
  <si>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</si>
  <si>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</si>
  <si>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</si>
  <si>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</si>
  <si>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</si>
  <si>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</si>
  <si>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</si>
  <si>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</si>
  <si>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</si>
  <si>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</si>
  <si>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</si>
  <si>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</si>
  <si>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</si>
  <si>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</si>
  <si>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</si>
  <si>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</si>
  <si>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</si>
  <si>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</si>
  <si>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</si>
  <si>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</si>
  <si>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</si>
  <si>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</si>
  <si>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</si>
  <si>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</si>
  <si>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</si>
  <si>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</si>
  <si>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</si>
  <si>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</si>
  <si>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</si>
  <si>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</si>
  <si>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</si>
  <si>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</si>
  <si>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</si>
  <si>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</si>
  <si>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</si>
  <si>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</si>
  <si>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</si>
  <si>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</si>
  <si>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</si>
  <si>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</si>
  <si>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</si>
  <si>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</si>
  <si>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</si>
  <si>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</si>
  <si>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</si>
  <si>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</si>
  <si>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</si>
  <si>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</si>
  <si>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</si>
  <si>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</si>
  <si>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</si>
  <si>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</si>
  <si>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</si>
  <si>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</si>
  <si>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</si>
  <si>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</si>
  <si>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</si>
  <si>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</si>
  <si>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</si>
  <si>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</si>
  <si>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</si>
  <si>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</si>
  <si>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</si>
  <si>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</si>
  <si>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</si>
  <si>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</si>
  <si>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</si>
  <si>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</si>
  <si>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</si>
  <si>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</si>
  <si>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</si>
  <si>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</si>
  <si>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</si>
  <si>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</si>
  <si>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</si>
  <si>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</si>
  <si>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</si>
  <si>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</si>
  <si>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</si>
  <si>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</si>
  <si>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</si>
  <si>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</si>
  <si>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</si>
  <si>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</si>
  <si>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</si>
  <si>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</si>
  <si>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</si>
  <si>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</si>
  <si>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</si>
  <si>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</si>
  <si>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</si>
  <si>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</si>
  <si>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</si>
  <si>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</si>
  <si>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</si>
  <si>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</si>
  <si>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</si>
  <si>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</si>
  <si>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</si>
  <si>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</si>
  <si>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</si>
  <si>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</si>
  <si>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</si>
  <si>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</si>
  <si>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</si>
  <si>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</si>
  <si>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</si>
  <si>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</si>
  <si>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</si>
  <si>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</si>
  <si>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</si>
  <si>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</si>
  <si>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</si>
  <si>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</si>
  <si>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</si>
  <si>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</si>
  <si>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</si>
  <si>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</si>
  <si>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</si>
  <si>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</si>
  <si>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</si>
  <si>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</si>
  <si>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</si>
  <si>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</si>
  <si>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</si>
  <si>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</si>
  <si>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</si>
  <si>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</si>
  <si>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</si>
  <si>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</si>
  <si>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</si>
  <si>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</si>
  <si>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</si>
  <si>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</si>
  <si>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</si>
  <si>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</si>
  <si>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</si>
  <si>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</si>
  <si>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</si>
  <si>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</si>
  <si>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</si>
  <si>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</si>
  <si>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</si>
  <si>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</si>
  <si>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</si>
  <si>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</si>
  <si>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</si>
  <si>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</si>
  <si>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</si>
  <si>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</si>
  <si>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</si>
  <si>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</si>
  <si>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</si>
  <si>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</si>
  <si>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</si>
  <si>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</si>
  <si>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</si>
  <si>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</si>
  <si>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</si>
  <si>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</si>
  <si>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</si>
  <si>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</si>
  <si>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</si>
  <si>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</si>
  <si>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</si>
  <si>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</si>
  <si>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</si>
  <si>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</si>
  <si>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</si>
  <si>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</si>
  <si>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</si>
  <si>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</si>
  <si>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</si>
  <si>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</si>
  <si>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</si>
  <si>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</si>
  <si>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</si>
  <si>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</si>
  <si>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</si>
  <si>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</si>
  <si>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</si>
  <si>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</si>
  <si>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</si>
  <si>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</si>
  <si>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</si>
  <si>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</si>
  <si>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</si>
  <si>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</si>
  <si>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</si>
  <si>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</si>
  <si>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</si>
  <si>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</si>
  <si>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</si>
  <si>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</si>
  <si>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</si>
  <si>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</si>
  <si>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</si>
  <si>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</si>
  <si>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</si>
  <si>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</si>
  <si>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</si>
  <si>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</si>
  <si>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</si>
  <si>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</si>
  <si>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</si>
  <si>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</si>
  <si>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</si>
  <si>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</si>
  <si>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</si>
  <si>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</si>
  <si>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</si>
  <si>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</si>
  <si>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</si>
  <si>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</si>
  <si>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</si>
  <si>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</si>
  <si>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</si>
  <si>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</si>
  <si>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</si>
  <si>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Мероприятия по ликвидации мест несанкционированного размещения отходов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</si>
  <si>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</si>
  <si>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</si>
  <si>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</si>
  <si>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</si>
  <si>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</si>
  <si>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</si>
  <si>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</si>
  <si>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</si>
  <si>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</si>
  <si>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</si>
  <si>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</si>
  <si>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</si>
  <si>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</si>
  <si>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</si>
  <si>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</si>
  <si>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</si>
  <si>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</si>
  <si>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</si>
  <si>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</si>
  <si>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</si>
  <si>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</si>
  <si>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</si>
  <si>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</si>
  <si>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</si>
  <si>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</si>
  <si>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</si>
  <si>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</si>
  <si>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</si>
  <si>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</si>
  <si>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</si>
  <si>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</si>
  <si>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</si>
  <si>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</si>
  <si>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</si>
  <si>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</si>
  <si>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</si>
  <si>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</si>
  <si>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</si>
  <si>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</si>
  <si>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</si>
  <si>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</si>
  <si>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</si>
  <si>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</si>
  <si>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</si>
  <si>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</si>
  <si>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</si>
  <si>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</si>
  <si>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</si>
  <si>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</si>
  <si>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</si>
  <si>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</si>
  <si>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</si>
  <si>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Л8622</t>
  </si>
  <si>
    <t>Л8320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</si>
  <si>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</si>
  <si>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Л8700</t>
  </si>
  <si>
    <t>Л8690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</si>
  <si>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</si>
  <si>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</si>
  <si>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</si>
  <si>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</si>
  <si>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</si>
  <si>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</si>
  <si>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</si>
  <si>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</si>
  <si>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</si>
  <si>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</si>
  <si>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</si>
  <si>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</si>
  <si>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</si>
  <si>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</si>
  <si>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</si>
  <si>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</si>
  <si>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</si>
  <si>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</si>
  <si>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</si>
  <si>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2027 год</t>
  </si>
  <si>
    <t>S8240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</si>
  <si>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</si>
  <si>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</si>
  <si>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53032</t>
  </si>
  <si>
    <t>Ю6</t>
  </si>
  <si>
    <t>51792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</si>
  <si>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</si>
  <si>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</si>
  <si>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</si>
  <si>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L576Ю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</si>
  <si>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</si>
  <si>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Капитальные вложения в объекты государственной (муниципальной) собственности</t>
  </si>
  <si>
    <t>Бюджетные инвестиции</t>
  </si>
  <si>
    <t>Л8660</t>
  </si>
  <si>
    <t>Осуществление государственных полномочий по организации и осуществлению деятельности по опеке и попечительству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</si>
  <si>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</si>
  <si>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Модернизация и капитальный ремонт учреждений</t>
  </si>
  <si>
    <t>20520</t>
  </si>
  <si>
    <t>24050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</si>
  <si>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</si>
  <si>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</si>
  <si>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Проект благоустройства "Малая Слобода"</t>
  </si>
  <si>
    <t>20320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</si>
  <si>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</si>
  <si>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20250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</si>
  <si>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</si>
  <si>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R0821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</si>
  <si>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</si>
  <si>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Л8770</t>
  </si>
  <si>
    <t>8.1</t>
  </si>
  <si>
    <t>10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</si>
  <si>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на 2025 год и на плановый период 2026 и 2027 годов</t>
  </si>
  <si>
    <t>L4971</t>
  </si>
  <si>
    <t>2041Э</t>
  </si>
  <si>
    <t>2042Э</t>
  </si>
  <si>
    <t>2303Д</t>
  </si>
  <si>
    <t>Предлагаемы поправки (+ увеличение, - уменьшение)</t>
  </si>
  <si>
    <t>"Приложение № 5</t>
  </si>
  <si>
    <t>от 12 декабря 2024 года № 283</t>
  </si>
  <si>
    <t>50502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</si>
  <si>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</si>
  <si>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L3043</t>
  </si>
  <si>
    <t>L576Ж</t>
  </si>
  <si>
    <t>Обеспечение комплексного развития сельских территорий (капитальный ремонт фасадов, крылец, кровли и помещений здания лыжной базы по адресу: Архангельская область, г. Мезень, Чупров, д.1)</t>
  </si>
  <si>
    <t>"</t>
  </si>
  <si>
    <t>Реализация мероприятий по модернизации школьных систем образования</t>
  </si>
  <si>
    <t>57502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</si>
  <si>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</si>
  <si>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L4671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</si>
  <si>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</si>
  <si>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Поддержка территориального общественного самоуправления</t>
  </si>
  <si>
    <t>20190</t>
  </si>
  <si>
    <t>11.1</t>
  </si>
  <si>
    <t>11.2</t>
  </si>
  <si>
    <t>S4660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</si>
  <si>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</si>
  <si>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21580</t>
  </si>
  <si>
    <t xml:space="preserve">Подпрограмма "Жилищное строительство" </t>
  </si>
  <si>
    <t>Мероприятия по переселению граждан из аварийного жилищного фонда</t>
  </si>
  <si>
    <t>8.3</t>
  </si>
  <si>
    <t>И3</t>
  </si>
  <si>
    <t>51541</t>
  </si>
  <si>
    <t>55551</t>
  </si>
  <si>
    <t>И4</t>
  </si>
  <si>
    <t>54241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</si>
  <si>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</si>
  <si>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</si>
  <si>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</si>
  <si>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</si>
  <si>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24838</t>
  </si>
  <si>
    <t>S8890</t>
  </si>
  <si>
    <t>S8898</t>
  </si>
  <si>
    <t>24836</t>
  </si>
  <si>
    <t>S8896</t>
  </si>
  <si>
    <t>2483Г</t>
  </si>
  <si>
    <t>S889Г</t>
  </si>
  <si>
    <t>24835</t>
  </si>
  <si>
    <t>S8895</t>
  </si>
  <si>
    <t>Реализация инициативного проекта "Здесь живет искусство"</t>
  </si>
  <si>
    <t>Развитие инициативных проектов в рамках реализации проекта "Комфортное Поморье"</t>
  </si>
  <si>
    <t>Реализация инициативного проекта "Молодежный проект на оснащение Молодежного пространства АМБР"</t>
  </si>
  <si>
    <t>Реализация инициативного проекта "Одежда сцены"</t>
  </si>
  <si>
    <t>Реализация инициативного проекта "Молодежный проект от Движения Первых по ремонту баскетбольной и волейбольной площадки г.Мезень"</t>
  </si>
  <si>
    <t>Реализация инициативного проекта "Молодежный проект Вечерняя лыжня"</t>
  </si>
  <si>
    <t>24839</t>
  </si>
  <si>
    <t>S8899</t>
  </si>
  <si>
    <t>Реализация инициативного проекта "Новогоднее настроение в с. Долгощелье"</t>
  </si>
  <si>
    <t>Реализация инициативного проекта "Устройство уличного освещения в деревне Березник"</t>
  </si>
  <si>
    <t>Реализация инициативного проекта "Есть тротуары-нет травматизма"</t>
  </si>
  <si>
    <t>Реализация инициативного проекта "Тротуар - зона безопасности для пешеходов"</t>
  </si>
  <si>
    <t>Реализация инициативного проекта "Оформление праздничной световой иллюминацией Малой Слободы"</t>
  </si>
  <si>
    <t>Реализация инициативного проекта "Минувших лет святая память"</t>
  </si>
  <si>
    <t>Реализация инициативного проекта "Честь и память: ограда для защитников Родины"</t>
  </si>
  <si>
    <t>Реализация инициативного проекта "Благоустройство Щельи"</t>
  </si>
  <si>
    <t>Реализация инициативного проекта "Через года, через века ПОМНИТЕ!"</t>
  </si>
  <si>
    <t>Реализация инициативного проекта "СоваПарк"</t>
  </si>
  <si>
    <t>Реализация инициативного проекта "Помните, герои живы, люди помните"</t>
  </si>
  <si>
    <t>24831</t>
  </si>
  <si>
    <t>24832</t>
  </si>
  <si>
    <t>24833</t>
  </si>
  <si>
    <t>24834</t>
  </si>
  <si>
    <t>24837</t>
  </si>
  <si>
    <t>2483А</t>
  </si>
  <si>
    <t>2483Б</t>
  </si>
  <si>
    <t>2483В</t>
  </si>
  <si>
    <t>2483Е</t>
  </si>
  <si>
    <t>2483Ж</t>
  </si>
  <si>
    <t>S8891</t>
  </si>
  <si>
    <t>S8892</t>
  </si>
  <si>
    <t>S8893</t>
  </si>
  <si>
    <t>S8894</t>
  </si>
  <si>
    <t>S8897</t>
  </si>
  <si>
    <t>S889А</t>
  </si>
  <si>
    <t>S889Б</t>
  </si>
  <si>
    <t>S889В</t>
  </si>
  <si>
    <t>S889Е</t>
  </si>
  <si>
    <t>S889Ж</t>
  </si>
  <si>
    <t>2483И</t>
  </si>
  <si>
    <t>S889И</t>
  </si>
  <si>
    <t>Реализация мероприятий по коммунальной инфраструктуре</t>
  </si>
  <si>
    <t>от 19 марта 2025 года № 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</si>
</sst>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7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8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9" fillId="0" borderId="0" xfId="0" applyFont="1" applyFill="1"/>
    <xf numFmtId="49" fontId="20" fillId="0" borderId="16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/>
    </xf>
    <xf numFmtId="0" fontId="13" fillId="0" borderId="23" xfId="0" applyFont="1" applyFill="1" applyBorder="1" applyAlignment="1">
      <alignment horizontal="left" vertical="center" wrapText="1"/>
    </xf>
    <xf numFmtId="49" fontId="13" fillId="0" borderId="11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9" fontId="7" fillId="0" borderId="15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4" fontId="0" fillId="0" borderId="24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21" fillId="0" borderId="17" xfId="0" applyNumberFormat="1" applyFont="1" applyFill="1" applyBorder="1" applyAlignment="1">
      <alignment horizontal="right" vertical="center"/>
    </xf>
    <xf numFmtId="4" fontId="22" fillId="0" borderId="26" xfId="0" applyNumberFormat="1" applyFont="1" applyFill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right" vertical="center"/>
    </xf>
    <xf numFmtId="4" fontId="0" fillId="0" borderId="27" xfId="0" applyNumberForma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right" vertical="center"/>
    </xf>
    <xf numFmtId="4" fontId="0" fillId="0" borderId="24" xfId="0" applyNumberFormat="1" applyFont="1" applyFill="1" applyBorder="1" applyAlignment="1">
      <alignment horizontal="right" vertical="center"/>
    </xf>
    <xf numFmtId="49" fontId="20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9" fontId="26" fillId="0" borderId="1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49" fontId="17" fillId="0" borderId="31" xfId="0" applyNumberFormat="1" applyFont="1" applyFill="1" applyBorder="1" applyAlignment="1">
      <alignment horizontal="center" vertical="center"/>
    </xf>
    <xf numFmtId="49" fontId="17" fillId="0" borderId="32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" fontId="28" fillId="0" borderId="24" xfId="0" applyNumberFormat="1" applyFont="1" applyFill="1" applyBorder="1" applyAlignment="1">
      <alignment horizontal="right" vertical="center"/>
    </xf>
    <xf numFmtId="0" fontId="29" fillId="0" borderId="17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9" fontId="27" fillId="0" borderId="3" xfId="0" applyNumberFormat="1" applyFont="1" applyFill="1" applyBorder="1" applyAlignment="1">
      <alignment horizontal="center" vertical="center"/>
    </xf>
    <xf numFmtId="49" fontId="30" fillId="0" borderId="3" xfId="0" applyNumberFormat="1" applyFont="1" applyFill="1" applyBorder="1" applyAlignment="1">
      <alignment horizontal="center" vertical="center"/>
    </xf>
    <xf numFmtId="49" fontId="30" fillId="0" borderId="19" xfId="0" applyNumberFormat="1" applyFont="1" applyFill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10" fillId="0" borderId="1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 wrapText="1"/>
    </xf>
    <xf numFmtId="49" fontId="30" fillId="0" borderId="13" xfId="0" applyNumberFormat="1" applyFont="1" applyFill="1" applyBorder="1" applyAlignment="1">
      <alignment horizontal="center" vertical="center"/>
    </xf>
    <xf numFmtId="49" fontId="30" fillId="0" borderId="2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Fill="1" applyBorder="1" applyAlignment="1">
      <alignment horizontal="right" vertical="center"/>
    </xf>
    <xf numFmtId="4" fontId="0" fillId="0" borderId="25" xfId="0" applyNumberForma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Fill="1" applyBorder="1" applyAlignment="1">
      <alignment horizontal="left" vertical="justify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31" fillId="0" borderId="2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justify" wrapText="1"/>
    </xf>
    <xf numFmtId="0" fontId="10" fillId="0" borderId="28" xfId="0" applyFont="1" applyFill="1" applyBorder="1" applyAlignment="1">
      <alignment horizontal="left" vertical="center" wrapText="1"/>
    </xf>
    <xf numFmtId="49" fontId="6" fillId="0" borderId="16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3" xfId="0" applyFont="1" applyFill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Fill="1" applyBorder="1" applyAlignment="1">
      <alignment vertical="center" wrapText="1"/>
    </xf>
    <xf numFmtId="4" fontId="27" fillId="0" borderId="25" xfId="0" applyNumberFormat="1" applyFont="1" applyFill="1" applyBorder="1" applyAlignment="1">
      <alignment horizontal="right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" fontId="1" fillId="0" borderId="24" xfId="0" applyNumberFormat="1" applyFont="1" applyBorder="1" applyAlignment="1">
      <alignment horizontal="right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" fontId="0" fillId="0" borderId="24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4" fontId="0" fillId="0" borderId="24" xfId="0" applyNumberFormat="1" applyBorder="1" applyAlignment="1">
      <alignment horizontal="right" vertical="center"/>
    </xf>
    <xf numFmtId="0" fontId="3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49" fontId="17" fillId="0" borderId="19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Fill="1" applyBorder="1"/>
    <xf numFmtId="49" fontId="17" fillId="0" borderId="20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32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20" fillId="0" borderId="43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15" xfId="0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left" vertical="justify" wrapText="1"/>
    </xf>
    <xf numFmtId="0" fontId="9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 wrapText="1"/>
    </xf>
    <xf numFmtId="49" fontId="28" fillId="0" borderId="3" xfId="0" applyNumberFormat="1" applyFont="1" applyBorder="1" applyAlignment="1">
      <alignment horizontal="center" vertical="center"/>
    </xf>
    <xf numFmtId="0" fontId="1" fillId="0" borderId="34" xfId="0" applyFont="1" applyFill="1" applyBorder="1" applyAlignment="1">
      <alignment vertical="center" wrapText="1"/>
    </xf>
    <xf numFmtId="49" fontId="17" fillId="0" borderId="0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ont="1" applyBorder="1"/>
    <xf numFmtId="0" fontId="0" fillId="0" borderId="1" xfId="0" applyFont="1" applyBorder="1" applyAlignment="1">
      <alignment wrapText="1"/>
    </xf>
    <xf numFmtId="0" fontId="29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0" fontId="29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4" fontId="27" fillId="0" borderId="24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0" fontId="33" fillId="0" borderId="9" xfId="0" applyFont="1" applyFill="1" applyBorder="1" applyAlignment="1">
      <alignment horizontal="left" vertical="justify" wrapText="1"/>
    </xf>
    <xf numFmtId="0" fontId="0" fillId="0" borderId="29" xfId="0" applyFont="1" applyFill="1" applyBorder="1" applyAlignment="1">
      <alignment wrapText="1"/>
    </xf>
    <xf numFmtId="0" fontId="34" fillId="0" borderId="9" xfId="0" applyFont="1" applyFill="1" applyBorder="1" applyAlignment="1">
      <alignment horizontal="left" vertical="justify" wrapText="1"/>
    </xf>
    <xf numFmtId="4" fontId="2" fillId="0" borderId="24" xfId="0" applyNumberFormat="1" applyFont="1" applyBorder="1" applyAlignment="1">
      <alignment horizontal="right" vertical="center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27" fillId="0" borderId="9" xfId="0" applyFont="1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,4%20-&#1088;&#1072;&#1089;&#1093;&#1086;&#1076;&#1099;%20%202025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5/&#1089;&#1077;&#1089;&#1089;&#1080;&#1080;/&#1089;&#1083;&#1077;&#1076;&#1091;&#1102;&#1097;&#1072;&#1103;/&#1055;&#1088;&#1080;&#1083;&#1086;&#1078;&#1077;&#1085;&#1080;&#1077;%20&#8470;%203,4%20-&#1088;&#1072;&#1089;&#1093;&#1086;&#1076;&#1099;%20%202025-2027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5-202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5-2027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368">
          <cell r="M1368">
            <v>1160.2</v>
          </cell>
          <cell r="N136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281">
          <cell r="M1281">
            <v>633680</v>
          </cell>
          <cell r="O1281">
            <v>653931.49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2"/>
  <sheetViews>
    <sheetView tabSelected="1" zoomScaleNormal="100" workbookViewId="0">
      <selection activeCell="AB1" sqref="AB1"/>
    </sheetView>
  </sheetViews>
  <sheetFormatPr defaultColWidth="9.109375" defaultRowHeight="13.2"/>
  <cols>
    <col min="1" max="1" width="4.109375" style="1" customWidth="1"/>
    <col min="2" max="2" width="75.88671875" style="13" customWidth="1"/>
    <col min="3" max="3" width="5.109375" style="13" customWidth="1"/>
    <col min="4" max="5" width="4.88671875" style="13" customWidth="1"/>
    <col min="6" max="6" width="7.88671875" style="13" customWidth="1"/>
    <col min="7" max="7" width="6.6640625" style="14" customWidth="1"/>
    <col min="8" max="8" width="22.33203125" style="51" hidden="1" customWidth="1"/>
    <col min="9" max="9" width="22.44140625" style="2" hidden="1" customWidth="1"/>
    <col min="10" max="10" width="21.6640625" style="2" hidden="1" customWidth="1"/>
    <col min="11" max="11" width="16.33203125" style="2" hidden="1" customWidth="1"/>
    <col min="12" max="12" width="17.5546875" style="2" hidden="1" customWidth="1"/>
    <col min="13" max="13" width="19.88671875" style="2" hidden="1" customWidth="1"/>
    <col min="14" max="14" width="21.5546875" style="2" hidden="1" customWidth="1"/>
    <col min="15" max="15" width="21.109375" style="2" hidden="1" customWidth="1"/>
    <col min="16" max="16" width="22" style="2" hidden="1" customWidth="1"/>
    <col min="17" max="17" width="16.33203125" style="2" hidden="1" customWidth="1"/>
    <col min="18" max="18" width="17.5546875" style="2" hidden="1" customWidth="1"/>
    <col min="19" max="19" width="19.88671875" style="2" hidden="1" customWidth="1"/>
    <col min="20" max="20" width="21.5546875" style="2" hidden="1" customWidth="1"/>
    <col min="21" max="21" width="21.109375" style="2" hidden="1" customWidth="1"/>
    <col min="22" max="22" width="22" style="2" hidden="1" customWidth="1"/>
    <col min="23" max="23" width="16.33203125" style="2" hidden="1" customWidth="1"/>
    <col min="24" max="24" width="17.5546875" style="2" hidden="1" customWidth="1"/>
    <col min="25" max="25" width="19.88671875" style="2" hidden="1" customWidth="1"/>
    <col min="26" max="26" width="21.5546875" style="2" customWidth="1"/>
    <col min="27" max="27" width="21.109375" style="2" customWidth="1"/>
    <col min="28" max="28" width="22" style="2" customWidth="1"/>
    <col min="29" max="29" width="2.109375" style="2" customWidth="1"/>
    <col min="30" max="16384" width="9.109375" style="2"/>
  </cols>
  <sheetData>
    <row r="1" spans="1:28">
      <c r="J1" s="107"/>
      <c r="P1" s="107"/>
      <c r="V1" s="107"/>
      <c r="AB1" s="107" t="s">
        <v>247</v>
      </c>
    </row>
    <row r="2" spans="1:28">
      <c r="J2" s="108"/>
      <c r="P2" s="108"/>
      <c r="V2" s="108"/>
      <c r="AB2" s="108" t="s">
        <v>140</v>
      </c>
    </row>
    <row r="3" spans="1:28">
      <c r="J3" s="108"/>
      <c r="P3" s="108"/>
      <c r="V3" s="108"/>
      <c r="AB3" s="108" t="s">
        <v>254</v>
      </c>
    </row>
    <row r="4" spans="1:28">
      <c r="J4" s="107"/>
      <c r="P4" s="107"/>
      <c r="V4" s="107"/>
      <c r="AB4" s="107" t="s">
        <v>428</v>
      </c>
    </row>
    <row r="5" spans="1:28">
      <c r="J5" s="107"/>
    </row>
    <row r="6" spans="1:28">
      <c r="J6" s="107"/>
      <c r="P6" s="107"/>
      <c r="V6" s="107"/>
      <c r="AB6" s="107" t="s">
        <v>345</v>
      </c>
    </row>
    <row r="7" spans="1:28">
      <c r="J7" s="107"/>
      <c r="P7" s="108"/>
      <c r="V7" s="108"/>
      <c r="AB7" s="108" t="s">
        <v>140</v>
      </c>
    </row>
    <row r="8" spans="1:28">
      <c r="J8" s="107"/>
      <c r="P8" s="108"/>
      <c r="V8" s="108"/>
      <c r="AB8" s="108" t="s">
        <v>254</v>
      </c>
    </row>
    <row r="9" spans="1:28">
      <c r="J9" s="107"/>
      <c r="P9" s="107"/>
      <c r="V9" s="107"/>
      <c r="AB9" s="107" t="s">
        <v>346</v>
      </c>
    </row>
    <row r="10" spans="1:28" ht="53.25" customHeight="1">
      <c r="A10" s="284" t="s">
        <v>339</v>
      </c>
      <c r="B10" s="284"/>
      <c r="C10" s="284"/>
      <c r="D10" s="284"/>
      <c r="E10" s="284"/>
      <c r="F10" s="284"/>
      <c r="G10" s="284"/>
      <c r="H10" s="284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</row>
    <row r="11" spans="1:28">
      <c r="B11" s="300"/>
      <c r="C11" s="300"/>
      <c r="D11" s="300"/>
      <c r="E11" s="300"/>
      <c r="F11" s="300"/>
      <c r="G11" s="300"/>
      <c r="J11" s="48"/>
    </row>
    <row r="12" spans="1:28" ht="26.25" customHeight="1">
      <c r="A12" s="304" t="s">
        <v>0</v>
      </c>
      <c r="B12" s="306" t="s">
        <v>1</v>
      </c>
      <c r="C12" s="308" t="s">
        <v>2</v>
      </c>
      <c r="D12" s="309"/>
      <c r="E12" s="309"/>
      <c r="F12" s="310"/>
      <c r="G12" s="314" t="s">
        <v>97</v>
      </c>
      <c r="H12" s="298" t="s">
        <v>251</v>
      </c>
      <c r="I12" s="299"/>
      <c r="J12" s="299"/>
      <c r="K12" s="279" t="s">
        <v>344</v>
      </c>
      <c r="L12" s="280"/>
      <c r="M12" s="281"/>
      <c r="N12" s="280" t="s">
        <v>251</v>
      </c>
      <c r="O12" s="282"/>
      <c r="P12" s="283"/>
      <c r="Q12" s="279" t="s">
        <v>344</v>
      </c>
      <c r="R12" s="280"/>
      <c r="S12" s="281"/>
      <c r="T12" s="280" t="s">
        <v>251</v>
      </c>
      <c r="U12" s="282"/>
      <c r="V12" s="283"/>
      <c r="W12" s="279" t="s">
        <v>344</v>
      </c>
      <c r="X12" s="280"/>
      <c r="Y12" s="281"/>
      <c r="Z12" s="280" t="s">
        <v>251</v>
      </c>
      <c r="AA12" s="282"/>
      <c r="AB12" s="283"/>
    </row>
    <row r="13" spans="1:28" s="3" customFormat="1" ht="15.6">
      <c r="A13" s="305"/>
      <c r="B13" s="307"/>
      <c r="C13" s="311"/>
      <c r="D13" s="312"/>
      <c r="E13" s="312"/>
      <c r="F13" s="313"/>
      <c r="G13" s="311"/>
      <c r="H13" s="224" t="s">
        <v>181</v>
      </c>
      <c r="I13" s="224" t="s">
        <v>255</v>
      </c>
      <c r="J13" s="125" t="s">
        <v>307</v>
      </c>
      <c r="K13" s="243" t="s">
        <v>181</v>
      </c>
      <c r="L13" s="243" t="s">
        <v>255</v>
      </c>
      <c r="M13" s="243" t="s">
        <v>307</v>
      </c>
      <c r="N13" s="243" t="s">
        <v>181</v>
      </c>
      <c r="O13" s="243" t="s">
        <v>255</v>
      </c>
      <c r="P13" s="243" t="s">
        <v>307</v>
      </c>
      <c r="Q13" s="249" t="s">
        <v>181</v>
      </c>
      <c r="R13" s="249" t="s">
        <v>255</v>
      </c>
      <c r="S13" s="249" t="s">
        <v>307</v>
      </c>
      <c r="T13" s="249" t="s">
        <v>181</v>
      </c>
      <c r="U13" s="249" t="s">
        <v>255</v>
      </c>
      <c r="V13" s="249" t="s">
        <v>307</v>
      </c>
      <c r="W13" s="257" t="s">
        <v>181</v>
      </c>
      <c r="X13" s="257" t="s">
        <v>255</v>
      </c>
      <c r="Y13" s="257" t="s">
        <v>307</v>
      </c>
      <c r="Z13" s="257" t="s">
        <v>181</v>
      </c>
      <c r="AA13" s="257" t="s">
        <v>255</v>
      </c>
      <c r="AB13" s="257" t="s">
        <v>307</v>
      </c>
    </row>
    <row r="14" spans="1:28" s="3" customFormat="1">
      <c r="A14" s="26" t="s">
        <v>3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6" t="s">
        <v>7</v>
      </c>
      <c r="H14" s="53">
        <v>8</v>
      </c>
      <c r="I14" s="126">
        <v>9</v>
      </c>
      <c r="J14" s="126">
        <v>10</v>
      </c>
      <c r="K14" s="126"/>
      <c r="L14" s="126"/>
      <c r="M14" s="126"/>
      <c r="N14" s="126">
        <v>8</v>
      </c>
      <c r="O14" s="126">
        <v>9</v>
      </c>
      <c r="P14" s="126">
        <v>10</v>
      </c>
      <c r="Q14" s="126"/>
      <c r="R14" s="126"/>
      <c r="S14" s="126"/>
      <c r="T14" s="126">
        <v>8</v>
      </c>
      <c r="U14" s="126">
        <v>9</v>
      </c>
      <c r="V14" s="126">
        <v>10</v>
      </c>
      <c r="W14" s="126"/>
      <c r="X14" s="126"/>
      <c r="Y14" s="126"/>
      <c r="Z14" s="126">
        <v>8</v>
      </c>
      <c r="AA14" s="126">
        <v>9</v>
      </c>
      <c r="AB14" s="126">
        <v>10</v>
      </c>
    </row>
    <row r="15" spans="1:28" ht="17.399999999999999">
      <c r="A15" s="44" t="s">
        <v>71</v>
      </c>
      <c r="B15" s="221" t="s">
        <v>72</v>
      </c>
      <c r="C15" s="45"/>
      <c r="D15" s="45"/>
      <c r="E15" s="45"/>
      <c r="F15" s="45"/>
      <c r="G15" s="46"/>
      <c r="H15" s="64">
        <f t="shared" ref="H15:M15" si="0">H16+H151+H216+H241+H246+H262+H284+H299+H346+H360+H370+H375+H387+H401+H406+H316+H365+H382+H420+H439+H541</f>
        <v>733177420.30000007</v>
      </c>
      <c r="I15" s="64">
        <f t="shared" si="0"/>
        <v>816354405.14999998</v>
      </c>
      <c r="J15" s="64">
        <f t="shared" si="0"/>
        <v>736739297.51999998</v>
      </c>
      <c r="K15" s="64">
        <f t="shared" si="0"/>
        <v>93844768.640000001</v>
      </c>
      <c r="L15" s="64">
        <f t="shared" si="0"/>
        <v>8151563.2400000002</v>
      </c>
      <c r="M15" s="64">
        <f t="shared" si="0"/>
        <v>1405162.21</v>
      </c>
      <c r="N15" s="64">
        <f>H15+K15</f>
        <v>827022188.94000006</v>
      </c>
      <c r="O15" s="64">
        <f>I15+L15</f>
        <v>824505968.38999999</v>
      </c>
      <c r="P15" s="64">
        <f>J15+M15</f>
        <v>738144459.73000002</v>
      </c>
      <c r="Q15" s="64">
        <f>Q16+Q151+Q216+Q241+Q246+Q262+Q284+Q299+Q346+Q360+Q370+Q375+Q387+Q401+Q406+Q316+Q365+Q382+Q420+Q439+Q541+Q341</f>
        <v>27514393.02</v>
      </c>
      <c r="R15" s="64">
        <f>R16+R151+R216+R241+R246+R262+R284+R299+R346+R360+R370+R375+R387+R401+R406+R316+R365+R382+R420+R439+R541+R341</f>
        <v>78714252.879999995</v>
      </c>
      <c r="S15" s="64">
        <f>S16+S151+S216+S241+S246+S262+S284+S299+S346+S360+S370+S375+S387+S401+S406+S316+S365+S382+S420+S439+S541+S341</f>
        <v>0</v>
      </c>
      <c r="T15" s="64">
        <f>N15+Q15</f>
        <v>854536581.96000004</v>
      </c>
      <c r="U15" s="64">
        <f>O15+R15</f>
        <v>903220221.26999998</v>
      </c>
      <c r="V15" s="64">
        <f>P15+S15</f>
        <v>738144459.73000002</v>
      </c>
      <c r="W15" s="64">
        <f>W16+W151+W216+W241+W246+W262+W284+W299+W346+W360+W370+W375+W387+W401+W406+W316+W365+W382+W420+W439+W541+W341+W434</f>
        <v>87751840.439999998</v>
      </c>
      <c r="X15" s="64">
        <f>X16+X151+X216+X241+X246+X262+X284+X299+X346+X360+X370+X375+X387+X401+X406+X316+X365+X382+X420+X439+X541+X341+X434</f>
        <v>1921764.64</v>
      </c>
      <c r="Y15" s="64">
        <f>Y16+Y151+Y216+Y241+Y246+Y262+Y284+Y299+Y346+Y360+Y370+Y375+Y387+Y401+Y406+Y316+Y365+Y382+Y420+Y439+Y541+Y341+Y434</f>
        <v>1845156.85</v>
      </c>
      <c r="Z15" s="64">
        <f>T15+W15</f>
        <v>942288422.4000001</v>
      </c>
      <c r="AA15" s="64">
        <f>U15+X15</f>
        <v>905141985.90999997</v>
      </c>
      <c r="AB15" s="64">
        <f>V15+Y15</f>
        <v>739989616.58000004</v>
      </c>
    </row>
    <row r="16" spans="1:28" ht="27.6">
      <c r="A16" s="184" t="s">
        <v>3</v>
      </c>
      <c r="B16" s="96" t="s">
        <v>256</v>
      </c>
      <c r="C16" s="8" t="s">
        <v>12</v>
      </c>
      <c r="D16" s="8" t="s">
        <v>20</v>
      </c>
      <c r="E16" s="8" t="s">
        <v>98</v>
      </c>
      <c r="F16" s="8" t="s">
        <v>99</v>
      </c>
      <c r="G16" s="17"/>
      <c r="H16" s="60">
        <f>H17+H36+H76+H96+H105+H114+H136</f>
        <v>521780291.39000005</v>
      </c>
      <c r="I16" s="60">
        <f>I17+I36+I76+I96+I105+I114+I136</f>
        <v>527348377.39999998</v>
      </c>
      <c r="J16" s="60">
        <f>J17+J36+J76+J96+J105+J114+J136</f>
        <v>534640453.98000002</v>
      </c>
      <c r="K16" s="60">
        <f t="shared" ref="K16:M16" si="1">K17+K36+K76+K96+K105+K114+K136</f>
        <v>957607.20000000054</v>
      </c>
      <c r="L16" s="60">
        <f t="shared" si="1"/>
        <v>1243232.0300000003</v>
      </c>
      <c r="M16" s="60">
        <f t="shared" si="1"/>
        <v>1182249.67</v>
      </c>
      <c r="N16" s="60">
        <f t="shared" ref="N16:N94" si="2">H16+K16</f>
        <v>522737898.59000003</v>
      </c>
      <c r="O16" s="60">
        <f t="shared" ref="O16:O94" si="3">I16+L16</f>
        <v>528591609.42999995</v>
      </c>
      <c r="P16" s="60">
        <f t="shared" ref="P16:P94" si="4">J16+M16</f>
        <v>535822703.65000004</v>
      </c>
      <c r="Q16" s="60">
        <f t="shared" ref="Q16:S16" si="5">Q17+Q36+Q76+Q96+Q105+Q114+Q136</f>
        <v>0</v>
      </c>
      <c r="R16" s="60">
        <f t="shared" si="5"/>
        <v>78714252.879999995</v>
      </c>
      <c r="S16" s="60">
        <f t="shared" si="5"/>
        <v>0</v>
      </c>
      <c r="T16" s="60">
        <f t="shared" ref="T16:T94" si="6">N16+Q16</f>
        <v>522737898.59000003</v>
      </c>
      <c r="U16" s="60">
        <f t="shared" ref="U16:U94" si="7">O16+R16</f>
        <v>607305862.30999994</v>
      </c>
      <c r="V16" s="60">
        <f t="shared" ref="V16:V94" si="8">P16+S16</f>
        <v>535822703.65000004</v>
      </c>
      <c r="W16" s="60">
        <f t="shared" ref="W16:Y16" si="9">W17+W36+W76+W96+W105+W114+W136</f>
        <v>702315.08000000007</v>
      </c>
      <c r="X16" s="60">
        <f t="shared" si="9"/>
        <v>0</v>
      </c>
      <c r="Y16" s="60">
        <f t="shared" si="9"/>
        <v>0</v>
      </c>
      <c r="Z16" s="60">
        <f t="shared" ref="Z16:Z94" si="10">T16+W16</f>
        <v>523440213.67000002</v>
      </c>
      <c r="AA16" s="60">
        <f t="shared" ref="AA16:AA94" si="11">U16+X16</f>
        <v>607305862.30999994</v>
      </c>
      <c r="AB16" s="60">
        <f t="shared" ref="AB16:AB94" si="12">V16+Y16</f>
        <v>535822703.65000004</v>
      </c>
    </row>
    <row r="17" spans="1:28" ht="26.4">
      <c r="A17" s="181" t="s">
        <v>22</v>
      </c>
      <c r="B17" s="222" t="s">
        <v>84</v>
      </c>
      <c r="C17" s="7" t="s">
        <v>12</v>
      </c>
      <c r="D17" s="7" t="s">
        <v>3</v>
      </c>
      <c r="E17" s="7" t="s">
        <v>98</v>
      </c>
      <c r="F17" s="7" t="s">
        <v>99</v>
      </c>
      <c r="G17" s="18"/>
      <c r="H17" s="59">
        <f>H18+H24+H30+H21+H27</f>
        <v>109060952.25999999</v>
      </c>
      <c r="I17" s="59">
        <f t="shared" ref="I17:J17" si="13">I18+I24+I30+I21+I27</f>
        <v>110930280.25</v>
      </c>
      <c r="J17" s="59">
        <f t="shared" si="13"/>
        <v>112397303.78999999</v>
      </c>
      <c r="K17" s="59">
        <f t="shared" ref="K17:M17" si="14">K18+K24+K30+K21+K27</f>
        <v>-32472.32</v>
      </c>
      <c r="L17" s="59">
        <f t="shared" si="14"/>
        <v>0</v>
      </c>
      <c r="M17" s="59">
        <f t="shared" si="14"/>
        <v>0</v>
      </c>
      <c r="N17" s="59">
        <f t="shared" si="2"/>
        <v>109028479.94</v>
      </c>
      <c r="O17" s="59">
        <f t="shared" si="3"/>
        <v>110930280.25</v>
      </c>
      <c r="P17" s="59">
        <f t="shared" si="4"/>
        <v>112397303.78999999</v>
      </c>
      <c r="Q17" s="59">
        <f t="shared" ref="Q17:S17" si="15">Q18+Q24+Q30+Q21+Q27</f>
        <v>0</v>
      </c>
      <c r="R17" s="59">
        <f t="shared" si="15"/>
        <v>0</v>
      </c>
      <c r="S17" s="59">
        <f t="shared" si="15"/>
        <v>0</v>
      </c>
      <c r="T17" s="59">
        <f t="shared" si="6"/>
        <v>109028479.94</v>
      </c>
      <c r="U17" s="59">
        <f t="shared" si="7"/>
        <v>110930280.25</v>
      </c>
      <c r="V17" s="59">
        <f t="shared" si="8"/>
        <v>112397303.78999999</v>
      </c>
      <c r="W17" s="59">
        <f>W18+W24+W30+W21+W27+W33</f>
        <v>-8140000</v>
      </c>
      <c r="X17" s="59">
        <f t="shared" ref="X17:Y17" si="16">X18+X24+X30+X21+X27+X33</f>
        <v>0</v>
      </c>
      <c r="Y17" s="59">
        <f t="shared" si="16"/>
        <v>0</v>
      </c>
      <c r="Z17" s="59">
        <f t="shared" si="10"/>
        <v>100888479.94</v>
      </c>
      <c r="AA17" s="59">
        <f t="shared" si="11"/>
        <v>110930280.25</v>
      </c>
      <c r="AB17" s="59">
        <f t="shared" si="12"/>
        <v>112397303.78999999</v>
      </c>
    </row>
    <row r="18" spans="1:28" ht="26.4">
      <c r="A18" s="303"/>
      <c r="B18" s="82" t="s">
        <v>85</v>
      </c>
      <c r="C18" s="6" t="s">
        <v>12</v>
      </c>
      <c r="D18" s="6" t="s">
        <v>3</v>
      </c>
      <c r="E18" s="6" t="s">
        <v>98</v>
      </c>
      <c r="F18" s="6" t="s">
        <v>100</v>
      </c>
      <c r="G18" s="18"/>
      <c r="H18" s="58">
        <f>H19</f>
        <v>50091000</v>
      </c>
      <c r="I18" s="58">
        <f t="shared" ref="I18:M19" si="17">I19</f>
        <v>50947667.880000003</v>
      </c>
      <c r="J18" s="58">
        <f t="shared" si="17"/>
        <v>51831234.960000001</v>
      </c>
      <c r="K18" s="58">
        <f t="shared" si="17"/>
        <v>0</v>
      </c>
      <c r="L18" s="58">
        <f t="shared" si="17"/>
        <v>0</v>
      </c>
      <c r="M18" s="58">
        <f t="shared" si="17"/>
        <v>0</v>
      </c>
      <c r="N18" s="58">
        <f t="shared" si="2"/>
        <v>50091000</v>
      </c>
      <c r="O18" s="58">
        <f t="shared" si="3"/>
        <v>50947667.880000003</v>
      </c>
      <c r="P18" s="58">
        <f t="shared" si="4"/>
        <v>51831234.960000001</v>
      </c>
      <c r="Q18" s="58">
        <f t="shared" ref="Q18:S19" si="18">Q19</f>
        <v>0</v>
      </c>
      <c r="R18" s="58">
        <f t="shared" si="18"/>
        <v>0</v>
      </c>
      <c r="S18" s="58">
        <f t="shared" si="18"/>
        <v>0</v>
      </c>
      <c r="T18" s="58">
        <f t="shared" si="6"/>
        <v>50091000</v>
      </c>
      <c r="U18" s="58">
        <f t="shared" si="7"/>
        <v>50947667.880000003</v>
      </c>
      <c r="V18" s="58">
        <f t="shared" si="8"/>
        <v>51831234.960000001</v>
      </c>
      <c r="W18" s="58">
        <f t="shared" ref="W18:Y19" si="19">W19</f>
        <v>500000</v>
      </c>
      <c r="X18" s="58">
        <f t="shared" si="19"/>
        <v>0</v>
      </c>
      <c r="Y18" s="58">
        <f t="shared" si="19"/>
        <v>0</v>
      </c>
      <c r="Z18" s="58">
        <f t="shared" si="10"/>
        <v>50591000</v>
      </c>
      <c r="AA18" s="58">
        <f t="shared" si="11"/>
        <v>50947667.880000003</v>
      </c>
      <c r="AB18" s="58">
        <f t="shared" si="12"/>
        <v>51831234.960000001</v>
      </c>
    </row>
    <row r="19" spans="1:28" ht="26.4">
      <c r="A19" s="303"/>
      <c r="B19" s="75" t="s">
        <v>40</v>
      </c>
      <c r="C19" s="6" t="s">
        <v>12</v>
      </c>
      <c r="D19" s="6" t="s">
        <v>3</v>
      </c>
      <c r="E19" s="6" t="s">
        <v>98</v>
      </c>
      <c r="F19" s="6" t="s">
        <v>100</v>
      </c>
      <c r="G19" s="18" t="s">
        <v>38</v>
      </c>
      <c r="H19" s="58">
        <f>H20</f>
        <v>50091000</v>
      </c>
      <c r="I19" s="58">
        <f t="shared" si="17"/>
        <v>50947667.880000003</v>
      </c>
      <c r="J19" s="58">
        <f t="shared" si="17"/>
        <v>51831234.960000001</v>
      </c>
      <c r="K19" s="58">
        <f t="shared" si="17"/>
        <v>0</v>
      </c>
      <c r="L19" s="58">
        <f t="shared" si="17"/>
        <v>0</v>
      </c>
      <c r="M19" s="58">
        <f t="shared" si="17"/>
        <v>0</v>
      </c>
      <c r="N19" s="58">
        <f t="shared" si="2"/>
        <v>50091000</v>
      </c>
      <c r="O19" s="58">
        <f t="shared" si="3"/>
        <v>50947667.880000003</v>
      </c>
      <c r="P19" s="58">
        <f t="shared" si="4"/>
        <v>51831234.960000001</v>
      </c>
      <c r="Q19" s="58">
        <f t="shared" si="18"/>
        <v>0</v>
      </c>
      <c r="R19" s="58">
        <f t="shared" si="18"/>
        <v>0</v>
      </c>
      <c r="S19" s="58">
        <f t="shared" si="18"/>
        <v>0</v>
      </c>
      <c r="T19" s="58">
        <f t="shared" si="6"/>
        <v>50091000</v>
      </c>
      <c r="U19" s="58">
        <f t="shared" si="7"/>
        <v>50947667.880000003</v>
      </c>
      <c r="V19" s="58">
        <f t="shared" si="8"/>
        <v>51831234.960000001</v>
      </c>
      <c r="W19" s="58">
        <f t="shared" si="19"/>
        <v>500000</v>
      </c>
      <c r="X19" s="58">
        <f t="shared" si="19"/>
        <v>0</v>
      </c>
      <c r="Y19" s="58">
        <f t="shared" si="19"/>
        <v>0</v>
      </c>
      <c r="Z19" s="58">
        <f t="shared" si="10"/>
        <v>50591000</v>
      </c>
      <c r="AA19" s="58">
        <f t="shared" si="11"/>
        <v>50947667.880000003</v>
      </c>
      <c r="AB19" s="58">
        <f t="shared" si="12"/>
        <v>51831234.960000001</v>
      </c>
    </row>
    <row r="20" spans="1:28">
      <c r="A20" s="303"/>
      <c r="B20" s="85" t="s">
        <v>41</v>
      </c>
      <c r="C20" s="6" t="s">
        <v>12</v>
      </c>
      <c r="D20" s="6" t="s">
        <v>3</v>
      </c>
      <c r="E20" s="6" t="s">
        <v>98</v>
      </c>
      <c r="F20" s="6" t="s">
        <v>100</v>
      </c>
      <c r="G20" s="18" t="s">
        <v>39</v>
      </c>
      <c r="H20" s="185">
        <v>50091000</v>
      </c>
      <c r="I20" s="185">
        <v>50947667.880000003</v>
      </c>
      <c r="J20" s="185">
        <v>51831234.960000001</v>
      </c>
      <c r="K20" s="185"/>
      <c r="L20" s="185"/>
      <c r="M20" s="185"/>
      <c r="N20" s="185">
        <f t="shared" si="2"/>
        <v>50091000</v>
      </c>
      <c r="O20" s="185">
        <f t="shared" si="3"/>
        <v>50947667.880000003</v>
      </c>
      <c r="P20" s="185">
        <f t="shared" si="4"/>
        <v>51831234.960000001</v>
      </c>
      <c r="Q20" s="185"/>
      <c r="R20" s="185"/>
      <c r="S20" s="185"/>
      <c r="T20" s="185">
        <f t="shared" si="6"/>
        <v>50091000</v>
      </c>
      <c r="U20" s="185">
        <f t="shared" si="7"/>
        <v>50947667.880000003</v>
      </c>
      <c r="V20" s="185">
        <f t="shared" si="8"/>
        <v>51831234.960000001</v>
      </c>
      <c r="W20" s="185">
        <v>500000</v>
      </c>
      <c r="X20" s="185"/>
      <c r="Y20" s="185"/>
      <c r="Z20" s="185">
        <f t="shared" si="10"/>
        <v>50591000</v>
      </c>
      <c r="AA20" s="185">
        <f t="shared" si="11"/>
        <v>50947667.880000003</v>
      </c>
      <c r="AB20" s="185">
        <f t="shared" si="12"/>
        <v>51831234.960000001</v>
      </c>
    </row>
    <row r="21" spans="1:28" ht="26.4">
      <c r="A21" s="303"/>
      <c r="B21" s="82" t="s">
        <v>194</v>
      </c>
      <c r="C21" s="6" t="s">
        <v>12</v>
      </c>
      <c r="D21" s="6" t="s">
        <v>3</v>
      </c>
      <c r="E21" s="6" t="s">
        <v>98</v>
      </c>
      <c r="F21" s="55" t="s">
        <v>155</v>
      </c>
      <c r="G21" s="56"/>
      <c r="H21" s="62">
        <f>H22</f>
        <v>200000</v>
      </c>
      <c r="I21" s="62">
        <f t="shared" ref="I21:M22" si="20">I22</f>
        <v>0</v>
      </c>
      <c r="J21" s="62">
        <f t="shared" si="20"/>
        <v>0</v>
      </c>
      <c r="K21" s="62">
        <f t="shared" si="20"/>
        <v>0</v>
      </c>
      <c r="L21" s="62">
        <f t="shared" si="20"/>
        <v>0</v>
      </c>
      <c r="M21" s="62">
        <f t="shared" si="20"/>
        <v>0</v>
      </c>
      <c r="N21" s="62">
        <f t="shared" si="2"/>
        <v>200000</v>
      </c>
      <c r="O21" s="62">
        <f t="shared" si="3"/>
        <v>0</v>
      </c>
      <c r="P21" s="62">
        <f t="shared" si="4"/>
        <v>0</v>
      </c>
      <c r="Q21" s="62">
        <f t="shared" ref="Q21:S22" si="21">Q22</f>
        <v>0</v>
      </c>
      <c r="R21" s="62">
        <f t="shared" si="21"/>
        <v>0</v>
      </c>
      <c r="S21" s="62">
        <f t="shared" si="21"/>
        <v>0</v>
      </c>
      <c r="T21" s="62">
        <f t="shared" si="6"/>
        <v>200000</v>
      </c>
      <c r="U21" s="62">
        <f t="shared" si="7"/>
        <v>0</v>
      </c>
      <c r="V21" s="62">
        <f t="shared" si="8"/>
        <v>0</v>
      </c>
      <c r="W21" s="62">
        <f t="shared" ref="W21:Y22" si="22">W22</f>
        <v>0</v>
      </c>
      <c r="X21" s="62">
        <f t="shared" si="22"/>
        <v>0</v>
      </c>
      <c r="Y21" s="62">
        <f t="shared" si="22"/>
        <v>0</v>
      </c>
      <c r="Z21" s="62">
        <f t="shared" si="10"/>
        <v>200000</v>
      </c>
      <c r="AA21" s="62">
        <f t="shared" si="11"/>
        <v>0</v>
      </c>
      <c r="AB21" s="62">
        <f t="shared" si="12"/>
        <v>0</v>
      </c>
    </row>
    <row r="22" spans="1:28" ht="26.4">
      <c r="A22" s="303"/>
      <c r="B22" s="75" t="s">
        <v>40</v>
      </c>
      <c r="C22" s="6" t="s">
        <v>12</v>
      </c>
      <c r="D22" s="6" t="s">
        <v>3</v>
      </c>
      <c r="E22" s="6" t="s">
        <v>98</v>
      </c>
      <c r="F22" s="55" t="s">
        <v>155</v>
      </c>
      <c r="G22" s="56" t="s">
        <v>38</v>
      </c>
      <c r="H22" s="62">
        <f>H23</f>
        <v>200000</v>
      </c>
      <c r="I22" s="62">
        <f t="shared" si="20"/>
        <v>0</v>
      </c>
      <c r="J22" s="62">
        <f t="shared" si="20"/>
        <v>0</v>
      </c>
      <c r="K22" s="62">
        <f t="shared" si="20"/>
        <v>0</v>
      </c>
      <c r="L22" s="62">
        <f t="shared" si="20"/>
        <v>0</v>
      </c>
      <c r="M22" s="62">
        <f t="shared" si="20"/>
        <v>0</v>
      </c>
      <c r="N22" s="62">
        <f t="shared" si="2"/>
        <v>200000</v>
      </c>
      <c r="O22" s="62">
        <f t="shared" si="3"/>
        <v>0</v>
      </c>
      <c r="P22" s="62">
        <f t="shared" si="4"/>
        <v>0</v>
      </c>
      <c r="Q22" s="62">
        <f t="shared" si="21"/>
        <v>0</v>
      </c>
      <c r="R22" s="62">
        <f t="shared" si="21"/>
        <v>0</v>
      </c>
      <c r="S22" s="62">
        <f t="shared" si="21"/>
        <v>0</v>
      </c>
      <c r="T22" s="62">
        <f t="shared" si="6"/>
        <v>200000</v>
      </c>
      <c r="U22" s="62">
        <f t="shared" si="7"/>
        <v>0</v>
      </c>
      <c r="V22" s="62">
        <f t="shared" si="8"/>
        <v>0</v>
      </c>
      <c r="W22" s="62">
        <f t="shared" si="22"/>
        <v>0</v>
      </c>
      <c r="X22" s="62">
        <f t="shared" si="22"/>
        <v>0</v>
      </c>
      <c r="Y22" s="62">
        <f t="shared" si="22"/>
        <v>0</v>
      </c>
      <c r="Z22" s="62">
        <f t="shared" si="10"/>
        <v>200000</v>
      </c>
      <c r="AA22" s="62">
        <f t="shared" si="11"/>
        <v>0</v>
      </c>
      <c r="AB22" s="62">
        <f t="shared" si="12"/>
        <v>0</v>
      </c>
    </row>
    <row r="23" spans="1:28">
      <c r="A23" s="303"/>
      <c r="B23" s="85" t="s">
        <v>41</v>
      </c>
      <c r="C23" s="6" t="s">
        <v>12</v>
      </c>
      <c r="D23" s="6" t="s">
        <v>3</v>
      </c>
      <c r="E23" s="6" t="s">
        <v>98</v>
      </c>
      <c r="F23" s="55" t="s">
        <v>155</v>
      </c>
      <c r="G23" s="56" t="s">
        <v>39</v>
      </c>
      <c r="H23" s="185">
        <v>200000</v>
      </c>
      <c r="I23" s="185"/>
      <c r="J23" s="185"/>
      <c r="K23" s="185"/>
      <c r="L23" s="185"/>
      <c r="M23" s="185"/>
      <c r="N23" s="185">
        <f t="shared" si="2"/>
        <v>200000</v>
      </c>
      <c r="O23" s="185">
        <f t="shared" si="3"/>
        <v>0</v>
      </c>
      <c r="P23" s="185">
        <f t="shared" si="4"/>
        <v>0</v>
      </c>
      <c r="Q23" s="185"/>
      <c r="R23" s="185"/>
      <c r="S23" s="185"/>
      <c r="T23" s="185">
        <f t="shared" si="6"/>
        <v>200000</v>
      </c>
      <c r="U23" s="185">
        <f t="shared" si="7"/>
        <v>0</v>
      </c>
      <c r="V23" s="185">
        <f t="shared" si="8"/>
        <v>0</v>
      </c>
      <c r="W23" s="185"/>
      <c r="X23" s="185"/>
      <c r="Y23" s="185"/>
      <c r="Z23" s="185">
        <f t="shared" si="10"/>
        <v>200000</v>
      </c>
      <c r="AA23" s="185">
        <f t="shared" si="11"/>
        <v>0</v>
      </c>
      <c r="AB23" s="185">
        <f t="shared" si="12"/>
        <v>0</v>
      </c>
    </row>
    <row r="24" spans="1:28" ht="52.8">
      <c r="A24" s="303"/>
      <c r="B24" s="199" t="s">
        <v>195</v>
      </c>
      <c r="C24" s="6" t="s">
        <v>12</v>
      </c>
      <c r="D24" s="6" t="s">
        <v>3</v>
      </c>
      <c r="E24" s="6" t="s">
        <v>98</v>
      </c>
      <c r="F24" s="186" t="s">
        <v>279</v>
      </c>
      <c r="G24" s="18"/>
      <c r="H24" s="58">
        <f>H25</f>
        <v>1600000</v>
      </c>
      <c r="I24" s="58">
        <f t="shared" ref="I24:M25" si="23">I25</f>
        <v>2500000</v>
      </c>
      <c r="J24" s="58">
        <f t="shared" si="23"/>
        <v>2600000</v>
      </c>
      <c r="K24" s="58">
        <f t="shared" si="23"/>
        <v>0</v>
      </c>
      <c r="L24" s="58">
        <f t="shared" si="23"/>
        <v>0</v>
      </c>
      <c r="M24" s="58">
        <f t="shared" si="23"/>
        <v>0</v>
      </c>
      <c r="N24" s="58">
        <f t="shared" si="2"/>
        <v>1600000</v>
      </c>
      <c r="O24" s="58">
        <f t="shared" si="3"/>
        <v>2500000</v>
      </c>
      <c r="P24" s="58">
        <f t="shared" si="4"/>
        <v>2600000</v>
      </c>
      <c r="Q24" s="58">
        <f t="shared" ref="Q24:S25" si="24">Q25</f>
        <v>0</v>
      </c>
      <c r="R24" s="58">
        <f t="shared" si="24"/>
        <v>0</v>
      </c>
      <c r="S24" s="58">
        <f t="shared" si="24"/>
        <v>0</v>
      </c>
      <c r="T24" s="58">
        <f t="shared" si="6"/>
        <v>1600000</v>
      </c>
      <c r="U24" s="58">
        <f t="shared" si="7"/>
        <v>2500000</v>
      </c>
      <c r="V24" s="58">
        <f t="shared" si="8"/>
        <v>2600000</v>
      </c>
      <c r="W24" s="58">
        <f t="shared" ref="W24:Y25" si="25">W25</f>
        <v>0</v>
      </c>
      <c r="X24" s="58">
        <f t="shared" si="25"/>
        <v>0</v>
      </c>
      <c r="Y24" s="58">
        <f t="shared" si="25"/>
        <v>0</v>
      </c>
      <c r="Z24" s="58">
        <f t="shared" si="10"/>
        <v>1600000</v>
      </c>
      <c r="AA24" s="58">
        <f t="shared" si="11"/>
        <v>2500000</v>
      </c>
      <c r="AB24" s="58">
        <f t="shared" si="12"/>
        <v>2600000</v>
      </c>
    </row>
    <row r="25" spans="1:28" ht="26.4">
      <c r="A25" s="303"/>
      <c r="B25" s="75" t="s">
        <v>40</v>
      </c>
      <c r="C25" s="6" t="s">
        <v>12</v>
      </c>
      <c r="D25" s="6" t="s">
        <v>3</v>
      </c>
      <c r="E25" s="6" t="s">
        <v>98</v>
      </c>
      <c r="F25" s="186" t="s">
        <v>279</v>
      </c>
      <c r="G25" s="56" t="s">
        <v>38</v>
      </c>
      <c r="H25" s="58">
        <f>H26</f>
        <v>1600000</v>
      </c>
      <c r="I25" s="58">
        <f t="shared" si="23"/>
        <v>2500000</v>
      </c>
      <c r="J25" s="58">
        <f t="shared" si="23"/>
        <v>2600000</v>
      </c>
      <c r="K25" s="58">
        <f t="shared" si="23"/>
        <v>0</v>
      </c>
      <c r="L25" s="58">
        <f t="shared" si="23"/>
        <v>0</v>
      </c>
      <c r="M25" s="58">
        <f t="shared" si="23"/>
        <v>0</v>
      </c>
      <c r="N25" s="58">
        <f t="shared" si="2"/>
        <v>1600000</v>
      </c>
      <c r="O25" s="58">
        <f t="shared" si="3"/>
        <v>2500000</v>
      </c>
      <c r="P25" s="58">
        <f t="shared" si="4"/>
        <v>2600000</v>
      </c>
      <c r="Q25" s="58">
        <f t="shared" si="24"/>
        <v>0</v>
      </c>
      <c r="R25" s="58">
        <f t="shared" si="24"/>
        <v>0</v>
      </c>
      <c r="S25" s="58">
        <f t="shared" si="24"/>
        <v>0</v>
      </c>
      <c r="T25" s="58">
        <f t="shared" si="6"/>
        <v>1600000</v>
      </c>
      <c r="U25" s="58">
        <f t="shared" si="7"/>
        <v>2500000</v>
      </c>
      <c r="V25" s="58">
        <f t="shared" si="8"/>
        <v>2600000</v>
      </c>
      <c r="W25" s="58">
        <f t="shared" si="25"/>
        <v>0</v>
      </c>
      <c r="X25" s="58">
        <f t="shared" si="25"/>
        <v>0</v>
      </c>
      <c r="Y25" s="58">
        <f t="shared" si="25"/>
        <v>0</v>
      </c>
      <c r="Z25" s="58">
        <f t="shared" si="10"/>
        <v>1600000</v>
      </c>
      <c r="AA25" s="58">
        <f t="shared" si="11"/>
        <v>2500000</v>
      </c>
      <c r="AB25" s="58">
        <f t="shared" si="12"/>
        <v>2600000</v>
      </c>
    </row>
    <row r="26" spans="1:28">
      <c r="A26" s="303"/>
      <c r="B26" s="85" t="s">
        <v>41</v>
      </c>
      <c r="C26" s="6" t="s">
        <v>12</v>
      </c>
      <c r="D26" s="6" t="s">
        <v>3</v>
      </c>
      <c r="E26" s="6" t="s">
        <v>98</v>
      </c>
      <c r="F26" s="186" t="s">
        <v>279</v>
      </c>
      <c r="G26" s="56" t="s">
        <v>39</v>
      </c>
      <c r="H26" s="185">
        <v>1600000</v>
      </c>
      <c r="I26" s="185">
        <v>2500000</v>
      </c>
      <c r="J26" s="185">
        <v>2600000</v>
      </c>
      <c r="K26" s="185"/>
      <c r="L26" s="185"/>
      <c r="M26" s="185"/>
      <c r="N26" s="185">
        <f t="shared" si="2"/>
        <v>1600000</v>
      </c>
      <c r="O26" s="185">
        <f t="shared" si="3"/>
        <v>2500000</v>
      </c>
      <c r="P26" s="185">
        <f t="shared" si="4"/>
        <v>2600000</v>
      </c>
      <c r="Q26" s="185"/>
      <c r="R26" s="185"/>
      <c r="S26" s="185"/>
      <c r="T26" s="185">
        <f t="shared" si="6"/>
        <v>1600000</v>
      </c>
      <c r="U26" s="185">
        <f t="shared" si="7"/>
        <v>2500000</v>
      </c>
      <c r="V26" s="185">
        <f t="shared" si="8"/>
        <v>2600000</v>
      </c>
      <c r="W26" s="185"/>
      <c r="X26" s="185"/>
      <c r="Y26" s="185"/>
      <c r="Z26" s="185">
        <f t="shared" si="10"/>
        <v>1600000</v>
      </c>
      <c r="AA26" s="185">
        <f t="shared" si="11"/>
        <v>2500000</v>
      </c>
      <c r="AB26" s="185">
        <f t="shared" si="12"/>
        <v>2600000</v>
      </c>
    </row>
    <row r="27" spans="1:28" ht="26.4">
      <c r="A27" s="303"/>
      <c r="B27" s="200" t="s">
        <v>248</v>
      </c>
      <c r="C27" s="40" t="s">
        <v>12</v>
      </c>
      <c r="D27" s="40" t="s">
        <v>3</v>
      </c>
      <c r="E27" s="40" t="s">
        <v>98</v>
      </c>
      <c r="F27" s="186" t="s">
        <v>280</v>
      </c>
      <c r="G27" s="39"/>
      <c r="H27" s="62">
        <f>H28</f>
        <v>56000000</v>
      </c>
      <c r="I27" s="62">
        <f t="shared" ref="I27:M28" si="26">I28</f>
        <v>56000000</v>
      </c>
      <c r="J27" s="62">
        <f t="shared" si="26"/>
        <v>56500000</v>
      </c>
      <c r="K27" s="62">
        <f t="shared" si="26"/>
        <v>0</v>
      </c>
      <c r="L27" s="62">
        <f t="shared" si="26"/>
        <v>0</v>
      </c>
      <c r="M27" s="62">
        <f t="shared" si="26"/>
        <v>0</v>
      </c>
      <c r="N27" s="62">
        <f t="shared" si="2"/>
        <v>56000000</v>
      </c>
      <c r="O27" s="62">
        <f t="shared" si="3"/>
        <v>56000000</v>
      </c>
      <c r="P27" s="62">
        <f t="shared" si="4"/>
        <v>56500000</v>
      </c>
      <c r="Q27" s="62">
        <f t="shared" ref="Q27:S28" si="27">Q28</f>
        <v>0</v>
      </c>
      <c r="R27" s="62">
        <f t="shared" si="27"/>
        <v>0</v>
      </c>
      <c r="S27" s="62">
        <f t="shared" si="27"/>
        <v>0</v>
      </c>
      <c r="T27" s="62">
        <f t="shared" si="6"/>
        <v>56000000</v>
      </c>
      <c r="U27" s="62">
        <f t="shared" si="7"/>
        <v>56000000</v>
      </c>
      <c r="V27" s="62">
        <f t="shared" si="8"/>
        <v>56500000</v>
      </c>
      <c r="W27" s="62">
        <f t="shared" ref="W27:Y28" si="28">W28</f>
        <v>-9000000</v>
      </c>
      <c r="X27" s="62">
        <f t="shared" si="28"/>
        <v>0</v>
      </c>
      <c r="Y27" s="62">
        <f t="shared" si="28"/>
        <v>0</v>
      </c>
      <c r="Z27" s="62">
        <f t="shared" si="10"/>
        <v>47000000</v>
      </c>
      <c r="AA27" s="62">
        <f t="shared" si="11"/>
        <v>56000000</v>
      </c>
      <c r="AB27" s="62">
        <f t="shared" si="12"/>
        <v>56500000</v>
      </c>
    </row>
    <row r="28" spans="1:28" ht="26.4">
      <c r="A28" s="303"/>
      <c r="B28" s="75" t="s">
        <v>40</v>
      </c>
      <c r="C28" s="40" t="s">
        <v>12</v>
      </c>
      <c r="D28" s="40" t="s">
        <v>3</v>
      </c>
      <c r="E28" s="40" t="s">
        <v>98</v>
      </c>
      <c r="F28" s="186" t="s">
        <v>280</v>
      </c>
      <c r="G28" s="39" t="s">
        <v>38</v>
      </c>
      <c r="H28" s="62">
        <f>H29</f>
        <v>56000000</v>
      </c>
      <c r="I28" s="62">
        <f t="shared" si="26"/>
        <v>56000000</v>
      </c>
      <c r="J28" s="62">
        <f t="shared" si="26"/>
        <v>56500000</v>
      </c>
      <c r="K28" s="62">
        <f t="shared" si="26"/>
        <v>0</v>
      </c>
      <c r="L28" s="62">
        <f t="shared" si="26"/>
        <v>0</v>
      </c>
      <c r="M28" s="62">
        <f t="shared" si="26"/>
        <v>0</v>
      </c>
      <c r="N28" s="62">
        <f t="shared" si="2"/>
        <v>56000000</v>
      </c>
      <c r="O28" s="62">
        <f t="shared" si="3"/>
        <v>56000000</v>
      </c>
      <c r="P28" s="62">
        <f t="shared" si="4"/>
        <v>56500000</v>
      </c>
      <c r="Q28" s="62">
        <f t="shared" si="27"/>
        <v>0</v>
      </c>
      <c r="R28" s="62">
        <f t="shared" si="27"/>
        <v>0</v>
      </c>
      <c r="S28" s="62">
        <f t="shared" si="27"/>
        <v>0</v>
      </c>
      <c r="T28" s="62">
        <f t="shared" si="6"/>
        <v>56000000</v>
      </c>
      <c r="U28" s="62">
        <f t="shared" si="7"/>
        <v>56000000</v>
      </c>
      <c r="V28" s="62">
        <f t="shared" si="8"/>
        <v>56500000</v>
      </c>
      <c r="W28" s="62">
        <f t="shared" si="28"/>
        <v>-9000000</v>
      </c>
      <c r="X28" s="62">
        <f t="shared" si="28"/>
        <v>0</v>
      </c>
      <c r="Y28" s="62">
        <f t="shared" si="28"/>
        <v>0</v>
      </c>
      <c r="Z28" s="62">
        <f t="shared" si="10"/>
        <v>47000000</v>
      </c>
      <c r="AA28" s="62">
        <f t="shared" si="11"/>
        <v>56000000</v>
      </c>
      <c r="AB28" s="62">
        <f t="shared" si="12"/>
        <v>56500000</v>
      </c>
    </row>
    <row r="29" spans="1:28">
      <c r="A29" s="303"/>
      <c r="B29" s="103" t="s">
        <v>41</v>
      </c>
      <c r="C29" s="40" t="s">
        <v>12</v>
      </c>
      <c r="D29" s="40" t="s">
        <v>3</v>
      </c>
      <c r="E29" s="40" t="s">
        <v>98</v>
      </c>
      <c r="F29" s="186" t="s">
        <v>280</v>
      </c>
      <c r="G29" s="39" t="s">
        <v>39</v>
      </c>
      <c r="H29" s="185">
        <v>56000000</v>
      </c>
      <c r="I29" s="185">
        <v>56000000</v>
      </c>
      <c r="J29" s="185">
        <v>56500000</v>
      </c>
      <c r="K29" s="185"/>
      <c r="L29" s="185"/>
      <c r="M29" s="185"/>
      <c r="N29" s="185">
        <f t="shared" si="2"/>
        <v>56000000</v>
      </c>
      <c r="O29" s="185">
        <f t="shared" si="3"/>
        <v>56000000</v>
      </c>
      <c r="P29" s="185">
        <f t="shared" si="4"/>
        <v>56500000</v>
      </c>
      <c r="Q29" s="185"/>
      <c r="R29" s="185"/>
      <c r="S29" s="185"/>
      <c r="T29" s="185">
        <f t="shared" si="6"/>
        <v>56000000</v>
      </c>
      <c r="U29" s="185">
        <f t="shared" si="7"/>
        <v>56000000</v>
      </c>
      <c r="V29" s="185">
        <f t="shared" si="8"/>
        <v>56500000</v>
      </c>
      <c r="W29" s="185">
        <v>-9000000</v>
      </c>
      <c r="X29" s="185"/>
      <c r="Y29" s="185"/>
      <c r="Z29" s="185">
        <f t="shared" si="10"/>
        <v>47000000</v>
      </c>
      <c r="AA29" s="185">
        <f t="shared" si="11"/>
        <v>56000000</v>
      </c>
      <c r="AB29" s="185">
        <f t="shared" si="12"/>
        <v>56500000</v>
      </c>
    </row>
    <row r="30" spans="1:28" ht="39.6">
      <c r="A30" s="303"/>
      <c r="B30" s="195" t="s">
        <v>86</v>
      </c>
      <c r="C30" s="6" t="s">
        <v>12</v>
      </c>
      <c r="D30" s="6" t="s">
        <v>3</v>
      </c>
      <c r="E30" s="6" t="s">
        <v>98</v>
      </c>
      <c r="F30" s="187" t="s">
        <v>281</v>
      </c>
      <c r="G30" s="18"/>
      <c r="H30" s="58">
        <f>H31</f>
        <v>1169952.26</v>
      </c>
      <c r="I30" s="58">
        <f t="shared" ref="I30:M31" si="29">I31</f>
        <v>1482612.37</v>
      </c>
      <c r="J30" s="58">
        <f t="shared" si="29"/>
        <v>1466068.83</v>
      </c>
      <c r="K30" s="58">
        <f t="shared" si="29"/>
        <v>-32472.32</v>
      </c>
      <c r="L30" s="58">
        <f t="shared" si="29"/>
        <v>0</v>
      </c>
      <c r="M30" s="58">
        <f t="shared" si="29"/>
        <v>0</v>
      </c>
      <c r="N30" s="58">
        <f t="shared" si="2"/>
        <v>1137479.94</v>
      </c>
      <c r="O30" s="58">
        <f t="shared" si="3"/>
        <v>1482612.37</v>
      </c>
      <c r="P30" s="58">
        <f t="shared" si="4"/>
        <v>1466068.83</v>
      </c>
      <c r="Q30" s="58">
        <f t="shared" ref="Q30:S31" si="30">Q31</f>
        <v>0</v>
      </c>
      <c r="R30" s="58">
        <f t="shared" si="30"/>
        <v>0</v>
      </c>
      <c r="S30" s="58">
        <f t="shared" si="30"/>
        <v>0</v>
      </c>
      <c r="T30" s="58">
        <f t="shared" si="6"/>
        <v>1137479.94</v>
      </c>
      <c r="U30" s="58">
        <f t="shared" si="7"/>
        <v>1482612.37</v>
      </c>
      <c r="V30" s="58">
        <f t="shared" si="8"/>
        <v>1466068.83</v>
      </c>
      <c r="W30" s="58">
        <f t="shared" ref="W30:Y31" si="31">W31</f>
        <v>0</v>
      </c>
      <c r="X30" s="58">
        <f t="shared" si="31"/>
        <v>0</v>
      </c>
      <c r="Y30" s="58">
        <f t="shared" si="31"/>
        <v>0</v>
      </c>
      <c r="Z30" s="58">
        <f t="shared" si="10"/>
        <v>1137479.94</v>
      </c>
      <c r="AA30" s="58">
        <f t="shared" si="11"/>
        <v>1482612.37</v>
      </c>
      <c r="AB30" s="58">
        <f t="shared" si="12"/>
        <v>1466068.83</v>
      </c>
    </row>
    <row r="31" spans="1:28" ht="26.4">
      <c r="A31" s="303"/>
      <c r="B31" s="75" t="s">
        <v>40</v>
      </c>
      <c r="C31" s="6" t="s">
        <v>12</v>
      </c>
      <c r="D31" s="6" t="s">
        <v>3</v>
      </c>
      <c r="E31" s="6" t="s">
        <v>98</v>
      </c>
      <c r="F31" s="187" t="s">
        <v>281</v>
      </c>
      <c r="G31" s="18" t="s">
        <v>38</v>
      </c>
      <c r="H31" s="58">
        <f>H32</f>
        <v>1169952.26</v>
      </c>
      <c r="I31" s="58">
        <f t="shared" si="29"/>
        <v>1482612.37</v>
      </c>
      <c r="J31" s="58">
        <f t="shared" si="29"/>
        <v>1466068.83</v>
      </c>
      <c r="K31" s="58">
        <f t="shared" si="29"/>
        <v>-32472.32</v>
      </c>
      <c r="L31" s="58">
        <f t="shared" si="29"/>
        <v>0</v>
      </c>
      <c r="M31" s="58">
        <f t="shared" si="29"/>
        <v>0</v>
      </c>
      <c r="N31" s="58">
        <f t="shared" si="2"/>
        <v>1137479.94</v>
      </c>
      <c r="O31" s="58">
        <f t="shared" si="3"/>
        <v>1482612.37</v>
      </c>
      <c r="P31" s="58">
        <f t="shared" si="4"/>
        <v>1466068.83</v>
      </c>
      <c r="Q31" s="58">
        <f t="shared" si="30"/>
        <v>0</v>
      </c>
      <c r="R31" s="58">
        <f t="shared" si="30"/>
        <v>0</v>
      </c>
      <c r="S31" s="58">
        <f t="shared" si="30"/>
        <v>0</v>
      </c>
      <c r="T31" s="58">
        <f t="shared" si="6"/>
        <v>1137479.94</v>
      </c>
      <c r="U31" s="58">
        <f t="shared" si="7"/>
        <v>1482612.37</v>
      </c>
      <c r="V31" s="58">
        <f t="shared" si="8"/>
        <v>1466068.83</v>
      </c>
      <c r="W31" s="58">
        <f t="shared" si="31"/>
        <v>0</v>
      </c>
      <c r="X31" s="58">
        <f t="shared" si="31"/>
        <v>0</v>
      </c>
      <c r="Y31" s="58">
        <f t="shared" si="31"/>
        <v>0</v>
      </c>
      <c r="Z31" s="58">
        <f t="shared" si="10"/>
        <v>1137479.94</v>
      </c>
      <c r="AA31" s="58">
        <f t="shared" si="11"/>
        <v>1482612.37</v>
      </c>
      <c r="AB31" s="58">
        <f t="shared" si="12"/>
        <v>1466068.83</v>
      </c>
    </row>
    <row r="32" spans="1:28">
      <c r="A32" s="303"/>
      <c r="B32" s="85" t="s">
        <v>41</v>
      </c>
      <c r="C32" s="6" t="s">
        <v>12</v>
      </c>
      <c r="D32" s="6" t="s">
        <v>3</v>
      </c>
      <c r="E32" s="6" t="s">
        <v>98</v>
      </c>
      <c r="F32" s="187" t="s">
        <v>281</v>
      </c>
      <c r="G32" s="18" t="s">
        <v>39</v>
      </c>
      <c r="H32" s="185">
        <v>1169952.26</v>
      </c>
      <c r="I32" s="185">
        <v>1482612.37</v>
      </c>
      <c r="J32" s="185">
        <v>1466068.83</v>
      </c>
      <c r="K32" s="185">
        <v>-32472.32</v>
      </c>
      <c r="L32" s="185"/>
      <c r="M32" s="185"/>
      <c r="N32" s="185">
        <f t="shared" si="2"/>
        <v>1137479.94</v>
      </c>
      <c r="O32" s="185">
        <f t="shared" si="3"/>
        <v>1482612.37</v>
      </c>
      <c r="P32" s="185">
        <f t="shared" si="4"/>
        <v>1466068.83</v>
      </c>
      <c r="Q32" s="185"/>
      <c r="R32" s="185"/>
      <c r="S32" s="185"/>
      <c r="T32" s="185">
        <f t="shared" si="6"/>
        <v>1137479.94</v>
      </c>
      <c r="U32" s="185">
        <f t="shared" si="7"/>
        <v>1482612.37</v>
      </c>
      <c r="V32" s="185">
        <f t="shared" si="8"/>
        <v>1466068.83</v>
      </c>
      <c r="W32" s="185"/>
      <c r="X32" s="185"/>
      <c r="Y32" s="185"/>
      <c r="Z32" s="185">
        <f t="shared" si="10"/>
        <v>1137479.94</v>
      </c>
      <c r="AA32" s="185">
        <f t="shared" si="11"/>
        <v>1482612.37</v>
      </c>
      <c r="AB32" s="185">
        <f t="shared" si="12"/>
        <v>1466068.83</v>
      </c>
    </row>
    <row r="33" spans="1:28" ht="145.19999999999999">
      <c r="A33" s="261"/>
      <c r="B33" s="82" t="s">
        <v>363</v>
      </c>
      <c r="C33" s="188" t="s">
        <v>12</v>
      </c>
      <c r="D33" s="188" t="s">
        <v>3</v>
      </c>
      <c r="E33" s="188" t="s">
        <v>98</v>
      </c>
      <c r="F33" s="263" t="s">
        <v>362</v>
      </c>
      <c r="G33" s="264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>
        <f>W34</f>
        <v>360000</v>
      </c>
      <c r="X33" s="185">
        <f t="shared" ref="X33:Y34" si="32">X34</f>
        <v>0</v>
      </c>
      <c r="Y33" s="185">
        <f t="shared" si="32"/>
        <v>0</v>
      </c>
      <c r="Z33" s="185">
        <f t="shared" ref="Z33:Z35" si="33">T33+W33</f>
        <v>360000</v>
      </c>
      <c r="AA33" s="185">
        <f t="shared" ref="AA33:AA35" si="34">U33+X33</f>
        <v>0</v>
      </c>
      <c r="AB33" s="185">
        <f t="shared" ref="AB33:AB35" si="35">V33+Y33</f>
        <v>0</v>
      </c>
    </row>
    <row r="34" spans="1:28" ht="26.4">
      <c r="A34" s="261"/>
      <c r="B34" s="75" t="s">
        <v>40</v>
      </c>
      <c r="C34" s="188" t="s">
        <v>12</v>
      </c>
      <c r="D34" s="188" t="s">
        <v>3</v>
      </c>
      <c r="E34" s="188" t="s">
        <v>98</v>
      </c>
      <c r="F34" s="263" t="s">
        <v>362</v>
      </c>
      <c r="G34" s="265" t="s">
        <v>38</v>
      </c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5"/>
      <c r="W34" s="185">
        <f>W35</f>
        <v>360000</v>
      </c>
      <c r="X34" s="185">
        <f t="shared" si="32"/>
        <v>0</v>
      </c>
      <c r="Y34" s="185">
        <f t="shared" si="32"/>
        <v>0</v>
      </c>
      <c r="Z34" s="185">
        <f t="shared" si="33"/>
        <v>360000</v>
      </c>
      <c r="AA34" s="185">
        <f t="shared" si="34"/>
        <v>0</v>
      </c>
      <c r="AB34" s="185">
        <f t="shared" si="35"/>
        <v>0</v>
      </c>
    </row>
    <row r="35" spans="1:28">
      <c r="A35" s="261"/>
      <c r="B35" s="103" t="s">
        <v>41</v>
      </c>
      <c r="C35" s="188" t="s">
        <v>12</v>
      </c>
      <c r="D35" s="188" t="s">
        <v>3</v>
      </c>
      <c r="E35" s="188" t="s">
        <v>98</v>
      </c>
      <c r="F35" s="263" t="s">
        <v>362</v>
      </c>
      <c r="G35" s="265" t="s">
        <v>39</v>
      </c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9">
        <v>360000</v>
      </c>
      <c r="X35" s="185"/>
      <c r="Y35" s="185"/>
      <c r="Z35" s="185">
        <f t="shared" si="33"/>
        <v>360000</v>
      </c>
      <c r="AA35" s="185">
        <f t="shared" si="34"/>
        <v>0</v>
      </c>
      <c r="AB35" s="185">
        <f t="shared" si="35"/>
        <v>0</v>
      </c>
    </row>
    <row r="36" spans="1:28">
      <c r="A36" s="181" t="s">
        <v>23</v>
      </c>
      <c r="B36" s="81" t="s">
        <v>88</v>
      </c>
      <c r="C36" s="7" t="s">
        <v>12</v>
      </c>
      <c r="D36" s="7" t="s">
        <v>9</v>
      </c>
      <c r="E36" s="7" t="s">
        <v>98</v>
      </c>
      <c r="F36" s="7" t="s">
        <v>99</v>
      </c>
      <c r="G36" s="18"/>
      <c r="H36" s="59">
        <f>H37+H40+H43+H49+H55+H73+H58+H52+H70</f>
        <v>358779911.40000004</v>
      </c>
      <c r="I36" s="59">
        <f t="shared" ref="I36:J36" si="36">I37+I40+I43+I49+I55+I73+I58+I52+I70</f>
        <v>361722399.94</v>
      </c>
      <c r="J36" s="59">
        <f t="shared" si="36"/>
        <v>366404485.35000002</v>
      </c>
      <c r="K36" s="59">
        <f>K37+K40+K43+K49+K55+K73+K58+K52+K70+K67+K61</f>
        <v>990079.52000000048</v>
      </c>
      <c r="L36" s="59">
        <f t="shared" ref="L36:M36" si="37">L37+L40+L43+L49+L55+L73+L58+L52+L70+L67+L61</f>
        <v>1243232.0300000003</v>
      </c>
      <c r="M36" s="59">
        <f t="shared" si="37"/>
        <v>1182249.67</v>
      </c>
      <c r="N36" s="59">
        <f t="shared" si="2"/>
        <v>359769990.92000002</v>
      </c>
      <c r="O36" s="59">
        <f t="shared" si="3"/>
        <v>362965631.96999997</v>
      </c>
      <c r="P36" s="59">
        <f t="shared" si="4"/>
        <v>367586735.02000004</v>
      </c>
      <c r="Q36" s="59">
        <f>Q37+Q40+Q43+Q49+Q55+Q73+Q58+Q52+Q70+Q67+Q61+Q46</f>
        <v>0</v>
      </c>
      <c r="R36" s="59">
        <f t="shared" ref="R36:S36" si="38">R37+R40+R43+R49+R55+R73+R58+R52+R70+R67+R61+R46</f>
        <v>78714252.879999995</v>
      </c>
      <c r="S36" s="59">
        <f t="shared" si="38"/>
        <v>0</v>
      </c>
      <c r="T36" s="59">
        <f t="shared" si="6"/>
        <v>359769990.92000002</v>
      </c>
      <c r="U36" s="59">
        <f t="shared" si="7"/>
        <v>441679884.84999996</v>
      </c>
      <c r="V36" s="59">
        <f t="shared" si="8"/>
        <v>367586735.02000004</v>
      </c>
      <c r="W36" s="59">
        <f>W37+W40+W43+W49+W55+W73+W58+W52+W70+W67+W61+W46+W64</f>
        <v>8842315.0800000001</v>
      </c>
      <c r="X36" s="59">
        <f t="shared" ref="X36:Y36" si="39">X37+X40+X43+X49+X55+X73+X58+X52+X70+X67+X61+X46+X64</f>
        <v>0</v>
      </c>
      <c r="Y36" s="59">
        <f t="shared" si="39"/>
        <v>0</v>
      </c>
      <c r="Z36" s="59">
        <f t="shared" si="10"/>
        <v>368612306</v>
      </c>
      <c r="AA36" s="59">
        <f t="shared" si="11"/>
        <v>441679884.84999996</v>
      </c>
      <c r="AB36" s="59">
        <f t="shared" si="12"/>
        <v>367586735.02000004</v>
      </c>
    </row>
    <row r="37" spans="1:28" ht="26.4">
      <c r="A37" s="294"/>
      <c r="B37" s="198" t="s">
        <v>87</v>
      </c>
      <c r="C37" s="6" t="s">
        <v>12</v>
      </c>
      <c r="D37" s="6" t="s">
        <v>9</v>
      </c>
      <c r="E37" s="6" t="s">
        <v>98</v>
      </c>
      <c r="F37" s="6" t="s">
        <v>102</v>
      </c>
      <c r="G37" s="18"/>
      <c r="H37" s="58">
        <f>H38</f>
        <v>136735000</v>
      </c>
      <c r="I37" s="58">
        <f t="shared" ref="I37:M38" si="40">I38</f>
        <v>139668305.91999999</v>
      </c>
      <c r="J37" s="58">
        <f t="shared" si="40"/>
        <v>142698500.18000001</v>
      </c>
      <c r="K37" s="58">
        <f t="shared" si="40"/>
        <v>0</v>
      </c>
      <c r="L37" s="58">
        <f t="shared" si="40"/>
        <v>0</v>
      </c>
      <c r="M37" s="58">
        <f t="shared" si="40"/>
        <v>0</v>
      </c>
      <c r="N37" s="58">
        <f t="shared" si="2"/>
        <v>136735000</v>
      </c>
      <c r="O37" s="58">
        <f t="shared" si="3"/>
        <v>139668305.91999999</v>
      </c>
      <c r="P37" s="58">
        <f t="shared" si="4"/>
        <v>142698500.18000001</v>
      </c>
      <c r="Q37" s="58">
        <f t="shared" ref="Q37:S38" si="41">Q38</f>
        <v>0</v>
      </c>
      <c r="R37" s="58">
        <f t="shared" si="41"/>
        <v>0</v>
      </c>
      <c r="S37" s="58">
        <f t="shared" si="41"/>
        <v>0</v>
      </c>
      <c r="T37" s="58">
        <f t="shared" si="6"/>
        <v>136735000</v>
      </c>
      <c r="U37" s="58">
        <f t="shared" si="7"/>
        <v>139668305.91999999</v>
      </c>
      <c r="V37" s="58">
        <f t="shared" si="8"/>
        <v>142698500.18000001</v>
      </c>
      <c r="W37" s="58">
        <f t="shared" ref="W37:Y38" si="42">W38</f>
        <v>-500000</v>
      </c>
      <c r="X37" s="58">
        <f t="shared" si="42"/>
        <v>0</v>
      </c>
      <c r="Y37" s="58">
        <f t="shared" si="42"/>
        <v>0</v>
      </c>
      <c r="Z37" s="58">
        <f t="shared" si="10"/>
        <v>136235000</v>
      </c>
      <c r="AA37" s="58">
        <f t="shared" si="11"/>
        <v>139668305.91999999</v>
      </c>
      <c r="AB37" s="58">
        <f t="shared" si="12"/>
        <v>142698500.18000001</v>
      </c>
    </row>
    <row r="38" spans="1:28" ht="26.4">
      <c r="A38" s="295"/>
      <c r="B38" s="75" t="s">
        <v>40</v>
      </c>
      <c r="C38" s="6" t="s">
        <v>12</v>
      </c>
      <c r="D38" s="6" t="s">
        <v>9</v>
      </c>
      <c r="E38" s="6" t="s">
        <v>98</v>
      </c>
      <c r="F38" s="6" t="s">
        <v>102</v>
      </c>
      <c r="G38" s="18" t="s">
        <v>38</v>
      </c>
      <c r="H38" s="58">
        <f>H39</f>
        <v>136735000</v>
      </c>
      <c r="I38" s="58">
        <f t="shared" si="40"/>
        <v>139668305.91999999</v>
      </c>
      <c r="J38" s="58">
        <f t="shared" si="40"/>
        <v>142698500.18000001</v>
      </c>
      <c r="K38" s="58">
        <f t="shared" si="40"/>
        <v>0</v>
      </c>
      <c r="L38" s="58">
        <f t="shared" si="40"/>
        <v>0</v>
      </c>
      <c r="M38" s="58">
        <f t="shared" si="40"/>
        <v>0</v>
      </c>
      <c r="N38" s="58">
        <f t="shared" si="2"/>
        <v>136735000</v>
      </c>
      <c r="O38" s="58">
        <f t="shared" si="3"/>
        <v>139668305.91999999</v>
      </c>
      <c r="P38" s="58">
        <f t="shared" si="4"/>
        <v>142698500.18000001</v>
      </c>
      <c r="Q38" s="58">
        <f t="shared" si="41"/>
        <v>0</v>
      </c>
      <c r="R38" s="58">
        <f t="shared" si="41"/>
        <v>0</v>
      </c>
      <c r="S38" s="58">
        <f t="shared" si="41"/>
        <v>0</v>
      </c>
      <c r="T38" s="58">
        <f t="shared" si="6"/>
        <v>136735000</v>
      </c>
      <c r="U38" s="58">
        <f t="shared" si="7"/>
        <v>139668305.91999999</v>
      </c>
      <c r="V38" s="58">
        <f t="shared" si="8"/>
        <v>142698500.18000001</v>
      </c>
      <c r="W38" s="58">
        <f t="shared" si="42"/>
        <v>-500000</v>
      </c>
      <c r="X38" s="58">
        <f t="shared" si="42"/>
        <v>0</v>
      </c>
      <c r="Y38" s="58">
        <f t="shared" si="42"/>
        <v>0</v>
      </c>
      <c r="Z38" s="58">
        <f t="shared" si="10"/>
        <v>136235000</v>
      </c>
      <c r="AA38" s="58">
        <f t="shared" si="11"/>
        <v>139668305.91999999</v>
      </c>
      <c r="AB38" s="58">
        <f t="shared" si="12"/>
        <v>142698500.18000001</v>
      </c>
    </row>
    <row r="39" spans="1:28">
      <c r="A39" s="295"/>
      <c r="B39" s="85" t="s">
        <v>41</v>
      </c>
      <c r="C39" s="6" t="s">
        <v>12</v>
      </c>
      <c r="D39" s="6" t="s">
        <v>9</v>
      </c>
      <c r="E39" s="6" t="s">
        <v>98</v>
      </c>
      <c r="F39" s="6" t="s">
        <v>102</v>
      </c>
      <c r="G39" s="18" t="s">
        <v>39</v>
      </c>
      <c r="H39" s="185">
        <v>136735000</v>
      </c>
      <c r="I39" s="185">
        <v>139668305.91999999</v>
      </c>
      <c r="J39" s="185">
        <v>142698500.18000001</v>
      </c>
      <c r="K39" s="185"/>
      <c r="L39" s="185"/>
      <c r="M39" s="185"/>
      <c r="N39" s="185">
        <f t="shared" si="2"/>
        <v>136735000</v>
      </c>
      <c r="O39" s="185">
        <f t="shared" si="3"/>
        <v>139668305.91999999</v>
      </c>
      <c r="P39" s="185">
        <f t="shared" si="4"/>
        <v>142698500.18000001</v>
      </c>
      <c r="Q39" s="185"/>
      <c r="R39" s="185"/>
      <c r="S39" s="185"/>
      <c r="T39" s="185">
        <f t="shared" si="6"/>
        <v>136735000</v>
      </c>
      <c r="U39" s="185">
        <f t="shared" si="7"/>
        <v>139668305.91999999</v>
      </c>
      <c r="V39" s="185">
        <f t="shared" si="8"/>
        <v>142698500.18000001</v>
      </c>
      <c r="W39" s="185">
        <v>-500000</v>
      </c>
      <c r="X39" s="185"/>
      <c r="Y39" s="185"/>
      <c r="Z39" s="185">
        <f t="shared" si="10"/>
        <v>136235000</v>
      </c>
      <c r="AA39" s="185">
        <f t="shared" si="11"/>
        <v>139668305.91999999</v>
      </c>
      <c r="AB39" s="185">
        <f t="shared" si="12"/>
        <v>142698500.18000001</v>
      </c>
    </row>
    <row r="40" spans="1:28" ht="26.4">
      <c r="A40" s="295"/>
      <c r="B40" s="198" t="s">
        <v>194</v>
      </c>
      <c r="C40" s="6" t="s">
        <v>12</v>
      </c>
      <c r="D40" s="6" t="s">
        <v>9</v>
      </c>
      <c r="E40" s="6" t="s">
        <v>98</v>
      </c>
      <c r="F40" s="55" t="s">
        <v>155</v>
      </c>
      <c r="G40" s="56"/>
      <c r="H40" s="62">
        <f>H41</f>
        <v>1000000</v>
      </c>
      <c r="I40" s="62">
        <f t="shared" ref="I40:M41" si="43">I41</f>
        <v>0</v>
      </c>
      <c r="J40" s="62">
        <f t="shared" si="43"/>
        <v>0</v>
      </c>
      <c r="K40" s="62">
        <f t="shared" si="43"/>
        <v>0</v>
      </c>
      <c r="L40" s="62">
        <f t="shared" si="43"/>
        <v>0</v>
      </c>
      <c r="M40" s="62">
        <f t="shared" si="43"/>
        <v>0</v>
      </c>
      <c r="N40" s="62">
        <f t="shared" si="2"/>
        <v>1000000</v>
      </c>
      <c r="O40" s="62">
        <f t="shared" si="3"/>
        <v>0</v>
      </c>
      <c r="P40" s="62">
        <f t="shared" si="4"/>
        <v>0</v>
      </c>
      <c r="Q40" s="62">
        <f t="shared" ref="Q40:S41" si="44">Q41</f>
        <v>0</v>
      </c>
      <c r="R40" s="62">
        <f t="shared" si="44"/>
        <v>0</v>
      </c>
      <c r="S40" s="62">
        <f t="shared" si="44"/>
        <v>0</v>
      </c>
      <c r="T40" s="62">
        <f t="shared" si="6"/>
        <v>1000000</v>
      </c>
      <c r="U40" s="62">
        <f t="shared" si="7"/>
        <v>0</v>
      </c>
      <c r="V40" s="62">
        <f t="shared" si="8"/>
        <v>0</v>
      </c>
      <c r="W40" s="62">
        <f t="shared" ref="W40:Y41" si="45">W41</f>
        <v>0</v>
      </c>
      <c r="X40" s="62">
        <f t="shared" si="45"/>
        <v>0</v>
      </c>
      <c r="Y40" s="62">
        <f t="shared" si="45"/>
        <v>0</v>
      </c>
      <c r="Z40" s="62">
        <f t="shared" si="10"/>
        <v>1000000</v>
      </c>
      <c r="AA40" s="62">
        <f t="shared" si="11"/>
        <v>0</v>
      </c>
      <c r="AB40" s="62">
        <f t="shared" si="12"/>
        <v>0</v>
      </c>
    </row>
    <row r="41" spans="1:28" ht="26.4">
      <c r="A41" s="295"/>
      <c r="B41" s="75" t="s">
        <v>40</v>
      </c>
      <c r="C41" s="6" t="s">
        <v>12</v>
      </c>
      <c r="D41" s="6" t="s">
        <v>9</v>
      </c>
      <c r="E41" s="6" t="s">
        <v>98</v>
      </c>
      <c r="F41" s="55" t="s">
        <v>155</v>
      </c>
      <c r="G41" s="56" t="s">
        <v>38</v>
      </c>
      <c r="H41" s="62">
        <f>H42</f>
        <v>1000000</v>
      </c>
      <c r="I41" s="62">
        <f t="shared" si="43"/>
        <v>0</v>
      </c>
      <c r="J41" s="62">
        <f t="shared" si="43"/>
        <v>0</v>
      </c>
      <c r="K41" s="62">
        <f t="shared" si="43"/>
        <v>0</v>
      </c>
      <c r="L41" s="62">
        <f t="shared" si="43"/>
        <v>0</v>
      </c>
      <c r="M41" s="62">
        <f t="shared" si="43"/>
        <v>0</v>
      </c>
      <c r="N41" s="62">
        <f t="shared" si="2"/>
        <v>1000000</v>
      </c>
      <c r="O41" s="62">
        <f t="shared" si="3"/>
        <v>0</v>
      </c>
      <c r="P41" s="62">
        <f t="shared" si="4"/>
        <v>0</v>
      </c>
      <c r="Q41" s="62">
        <f t="shared" si="44"/>
        <v>0</v>
      </c>
      <c r="R41" s="62">
        <f t="shared" si="44"/>
        <v>0</v>
      </c>
      <c r="S41" s="62">
        <f t="shared" si="44"/>
        <v>0</v>
      </c>
      <c r="T41" s="62">
        <f t="shared" si="6"/>
        <v>1000000</v>
      </c>
      <c r="U41" s="62">
        <f t="shared" si="7"/>
        <v>0</v>
      </c>
      <c r="V41" s="62">
        <f t="shared" si="8"/>
        <v>0</v>
      </c>
      <c r="W41" s="62">
        <f t="shared" si="45"/>
        <v>0</v>
      </c>
      <c r="X41" s="62">
        <f t="shared" si="45"/>
        <v>0</v>
      </c>
      <c r="Y41" s="62">
        <f t="shared" si="45"/>
        <v>0</v>
      </c>
      <c r="Z41" s="62">
        <f t="shared" si="10"/>
        <v>1000000</v>
      </c>
      <c r="AA41" s="62">
        <f t="shared" si="11"/>
        <v>0</v>
      </c>
      <c r="AB41" s="62">
        <f t="shared" si="12"/>
        <v>0</v>
      </c>
    </row>
    <row r="42" spans="1:28">
      <c r="A42" s="295"/>
      <c r="B42" s="85" t="s">
        <v>41</v>
      </c>
      <c r="C42" s="6" t="s">
        <v>12</v>
      </c>
      <c r="D42" s="6" t="s">
        <v>9</v>
      </c>
      <c r="E42" s="6" t="s">
        <v>98</v>
      </c>
      <c r="F42" s="55" t="s">
        <v>155</v>
      </c>
      <c r="G42" s="56" t="s">
        <v>39</v>
      </c>
      <c r="H42" s="185">
        <v>1000000</v>
      </c>
      <c r="I42" s="185"/>
      <c r="J42" s="185"/>
      <c r="K42" s="185"/>
      <c r="L42" s="185"/>
      <c r="M42" s="185"/>
      <c r="N42" s="185">
        <f t="shared" si="2"/>
        <v>1000000</v>
      </c>
      <c r="O42" s="185">
        <f t="shared" si="3"/>
        <v>0</v>
      </c>
      <c r="P42" s="185">
        <f t="shared" si="4"/>
        <v>0</v>
      </c>
      <c r="Q42" s="185"/>
      <c r="R42" s="185"/>
      <c r="S42" s="185"/>
      <c r="T42" s="185">
        <f t="shared" si="6"/>
        <v>1000000</v>
      </c>
      <c r="U42" s="185">
        <f t="shared" si="7"/>
        <v>0</v>
      </c>
      <c r="V42" s="185">
        <f t="shared" si="8"/>
        <v>0</v>
      </c>
      <c r="W42" s="185"/>
      <c r="X42" s="185"/>
      <c r="Y42" s="185"/>
      <c r="Z42" s="185">
        <f t="shared" si="10"/>
        <v>1000000</v>
      </c>
      <c r="AA42" s="185">
        <f t="shared" si="11"/>
        <v>0</v>
      </c>
      <c r="AB42" s="185">
        <f t="shared" si="12"/>
        <v>0</v>
      </c>
    </row>
    <row r="43" spans="1:28" ht="39.6">
      <c r="A43" s="295"/>
      <c r="B43" s="198" t="s">
        <v>196</v>
      </c>
      <c r="C43" s="6" t="s">
        <v>12</v>
      </c>
      <c r="D43" s="6" t="s">
        <v>9</v>
      </c>
      <c r="E43" s="6" t="s">
        <v>98</v>
      </c>
      <c r="F43" s="6" t="s">
        <v>103</v>
      </c>
      <c r="G43" s="18"/>
      <c r="H43" s="58">
        <f>H44</f>
        <v>49050</v>
      </c>
      <c r="I43" s="58">
        <f t="shared" ref="I43:M44" si="46">I44</f>
        <v>51012</v>
      </c>
      <c r="J43" s="58">
        <f t="shared" si="46"/>
        <v>53052.480000000003</v>
      </c>
      <c r="K43" s="58">
        <f t="shared" si="46"/>
        <v>0</v>
      </c>
      <c r="L43" s="58">
        <f t="shared" si="46"/>
        <v>0</v>
      </c>
      <c r="M43" s="58">
        <f t="shared" si="46"/>
        <v>0</v>
      </c>
      <c r="N43" s="58">
        <f t="shared" si="2"/>
        <v>49050</v>
      </c>
      <c r="O43" s="58">
        <f t="shared" si="3"/>
        <v>51012</v>
      </c>
      <c r="P43" s="58">
        <f t="shared" si="4"/>
        <v>53052.480000000003</v>
      </c>
      <c r="Q43" s="58">
        <f t="shared" ref="Q43:S44" si="47">Q44</f>
        <v>0</v>
      </c>
      <c r="R43" s="58">
        <f t="shared" si="47"/>
        <v>0</v>
      </c>
      <c r="S43" s="58">
        <f t="shared" si="47"/>
        <v>0</v>
      </c>
      <c r="T43" s="58">
        <f t="shared" si="6"/>
        <v>49050</v>
      </c>
      <c r="U43" s="58">
        <f t="shared" si="7"/>
        <v>51012</v>
      </c>
      <c r="V43" s="58">
        <f t="shared" si="8"/>
        <v>53052.480000000003</v>
      </c>
      <c r="W43" s="58">
        <f t="shared" ref="W43:Y44" si="48">W44</f>
        <v>0</v>
      </c>
      <c r="X43" s="58">
        <f t="shared" si="48"/>
        <v>0</v>
      </c>
      <c r="Y43" s="58">
        <f t="shared" si="48"/>
        <v>0</v>
      </c>
      <c r="Z43" s="58">
        <f t="shared" si="10"/>
        <v>49050</v>
      </c>
      <c r="AA43" s="58">
        <f t="shared" si="11"/>
        <v>51012</v>
      </c>
      <c r="AB43" s="58">
        <f t="shared" si="12"/>
        <v>53052.480000000003</v>
      </c>
    </row>
    <row r="44" spans="1:28" ht="26.4">
      <c r="A44" s="295"/>
      <c r="B44" s="75" t="s">
        <v>40</v>
      </c>
      <c r="C44" s="6" t="s">
        <v>12</v>
      </c>
      <c r="D44" s="6" t="s">
        <v>9</v>
      </c>
      <c r="E44" s="6" t="s">
        <v>98</v>
      </c>
      <c r="F44" s="6" t="s">
        <v>103</v>
      </c>
      <c r="G44" s="18" t="s">
        <v>38</v>
      </c>
      <c r="H44" s="58">
        <f>H45</f>
        <v>49050</v>
      </c>
      <c r="I44" s="58">
        <f t="shared" si="46"/>
        <v>51012</v>
      </c>
      <c r="J44" s="58">
        <f t="shared" si="46"/>
        <v>53052.480000000003</v>
      </c>
      <c r="K44" s="58">
        <f t="shared" si="46"/>
        <v>0</v>
      </c>
      <c r="L44" s="58">
        <f t="shared" si="46"/>
        <v>0</v>
      </c>
      <c r="M44" s="58">
        <f t="shared" si="46"/>
        <v>0</v>
      </c>
      <c r="N44" s="58">
        <f t="shared" si="2"/>
        <v>49050</v>
      </c>
      <c r="O44" s="58">
        <f t="shared" si="3"/>
        <v>51012</v>
      </c>
      <c r="P44" s="58">
        <f t="shared" si="4"/>
        <v>53052.480000000003</v>
      </c>
      <c r="Q44" s="58">
        <f t="shared" si="47"/>
        <v>0</v>
      </c>
      <c r="R44" s="58">
        <f t="shared" si="47"/>
        <v>0</v>
      </c>
      <c r="S44" s="58">
        <f t="shared" si="47"/>
        <v>0</v>
      </c>
      <c r="T44" s="58">
        <f t="shared" si="6"/>
        <v>49050</v>
      </c>
      <c r="U44" s="58">
        <f t="shared" si="7"/>
        <v>51012</v>
      </c>
      <c r="V44" s="58">
        <f t="shared" si="8"/>
        <v>53052.480000000003</v>
      </c>
      <c r="W44" s="58">
        <f t="shared" si="48"/>
        <v>0</v>
      </c>
      <c r="X44" s="58">
        <f t="shared" si="48"/>
        <v>0</v>
      </c>
      <c r="Y44" s="58">
        <f t="shared" si="48"/>
        <v>0</v>
      </c>
      <c r="Z44" s="58">
        <f t="shared" si="10"/>
        <v>49050</v>
      </c>
      <c r="AA44" s="58">
        <f t="shared" si="11"/>
        <v>51012</v>
      </c>
      <c r="AB44" s="58">
        <f t="shared" si="12"/>
        <v>53052.480000000003</v>
      </c>
    </row>
    <row r="45" spans="1:28">
      <c r="A45" s="295"/>
      <c r="B45" s="85" t="s">
        <v>41</v>
      </c>
      <c r="C45" s="6" t="s">
        <v>12</v>
      </c>
      <c r="D45" s="6" t="s">
        <v>9</v>
      </c>
      <c r="E45" s="6" t="s">
        <v>98</v>
      </c>
      <c r="F45" s="6" t="s">
        <v>103</v>
      </c>
      <c r="G45" s="18" t="s">
        <v>39</v>
      </c>
      <c r="H45" s="185">
        <v>49050</v>
      </c>
      <c r="I45" s="185">
        <v>51012</v>
      </c>
      <c r="J45" s="185">
        <v>53052.480000000003</v>
      </c>
      <c r="K45" s="185"/>
      <c r="L45" s="185"/>
      <c r="M45" s="185"/>
      <c r="N45" s="185">
        <f t="shared" si="2"/>
        <v>49050</v>
      </c>
      <c r="O45" s="185">
        <f t="shared" si="3"/>
        <v>51012</v>
      </c>
      <c r="P45" s="185">
        <f t="shared" si="4"/>
        <v>53052.480000000003</v>
      </c>
      <c r="Q45" s="185"/>
      <c r="R45" s="185"/>
      <c r="S45" s="185"/>
      <c r="T45" s="185">
        <f t="shared" si="6"/>
        <v>49050</v>
      </c>
      <c r="U45" s="185">
        <f t="shared" si="7"/>
        <v>51012</v>
      </c>
      <c r="V45" s="185">
        <f t="shared" si="8"/>
        <v>53052.480000000003</v>
      </c>
      <c r="W45" s="185"/>
      <c r="X45" s="185"/>
      <c r="Y45" s="185"/>
      <c r="Z45" s="185">
        <f t="shared" si="10"/>
        <v>49050</v>
      </c>
      <c r="AA45" s="185">
        <f t="shared" si="11"/>
        <v>51012</v>
      </c>
      <c r="AB45" s="185">
        <f t="shared" si="12"/>
        <v>53052.480000000003</v>
      </c>
    </row>
    <row r="46" spans="1:28">
      <c r="A46" s="295"/>
      <c r="B46" s="199" t="s">
        <v>353</v>
      </c>
      <c r="C46" s="188" t="s">
        <v>12</v>
      </c>
      <c r="D46" s="188" t="s">
        <v>9</v>
      </c>
      <c r="E46" s="188" t="s">
        <v>98</v>
      </c>
      <c r="F46" s="188" t="s">
        <v>354</v>
      </c>
      <c r="G46" s="202"/>
      <c r="H46" s="185"/>
      <c r="I46" s="185"/>
      <c r="J46" s="185"/>
      <c r="K46" s="185"/>
      <c r="L46" s="185"/>
      <c r="M46" s="185"/>
      <c r="N46" s="185"/>
      <c r="O46" s="185"/>
      <c r="P46" s="185"/>
      <c r="Q46" s="185">
        <f>Q47</f>
        <v>0</v>
      </c>
      <c r="R46" s="185">
        <f t="shared" ref="R46:S47" si="49">R47</f>
        <v>78714252.879999995</v>
      </c>
      <c r="S46" s="185">
        <f t="shared" si="49"/>
        <v>0</v>
      </c>
      <c r="T46" s="185">
        <f t="shared" ref="T46:T48" si="50">N46+Q46</f>
        <v>0</v>
      </c>
      <c r="U46" s="185">
        <f t="shared" ref="U46:U48" si="51">O46+R46</f>
        <v>78714252.879999995</v>
      </c>
      <c r="V46" s="185">
        <f t="shared" ref="V46:V48" si="52">P46+S46</f>
        <v>0</v>
      </c>
      <c r="W46" s="185">
        <f>W47</f>
        <v>0</v>
      </c>
      <c r="X46" s="185">
        <f t="shared" ref="X46:Y47" si="53">X47</f>
        <v>0</v>
      </c>
      <c r="Y46" s="185">
        <f t="shared" si="53"/>
        <v>0</v>
      </c>
      <c r="Z46" s="185">
        <f t="shared" si="10"/>
        <v>0</v>
      </c>
      <c r="AA46" s="185">
        <f t="shared" si="11"/>
        <v>78714252.879999995</v>
      </c>
      <c r="AB46" s="185">
        <f t="shared" si="12"/>
        <v>0</v>
      </c>
    </row>
    <row r="47" spans="1:28" ht="26.4">
      <c r="A47" s="295"/>
      <c r="B47" s="200" t="s">
        <v>40</v>
      </c>
      <c r="C47" s="188" t="s">
        <v>12</v>
      </c>
      <c r="D47" s="188" t="s">
        <v>9</v>
      </c>
      <c r="E47" s="188" t="s">
        <v>98</v>
      </c>
      <c r="F47" s="188" t="s">
        <v>354</v>
      </c>
      <c r="G47" s="202" t="s">
        <v>38</v>
      </c>
      <c r="H47" s="185"/>
      <c r="I47" s="185"/>
      <c r="J47" s="185"/>
      <c r="K47" s="185"/>
      <c r="L47" s="185"/>
      <c r="M47" s="185"/>
      <c r="N47" s="185"/>
      <c r="O47" s="185"/>
      <c r="P47" s="185"/>
      <c r="Q47" s="185">
        <f>Q48</f>
        <v>0</v>
      </c>
      <c r="R47" s="185">
        <f t="shared" si="49"/>
        <v>78714252.879999995</v>
      </c>
      <c r="S47" s="185">
        <f t="shared" si="49"/>
        <v>0</v>
      </c>
      <c r="T47" s="185">
        <f t="shared" si="50"/>
        <v>0</v>
      </c>
      <c r="U47" s="185">
        <f t="shared" si="51"/>
        <v>78714252.879999995</v>
      </c>
      <c r="V47" s="185">
        <f t="shared" si="52"/>
        <v>0</v>
      </c>
      <c r="W47" s="185">
        <f>W48</f>
        <v>0</v>
      </c>
      <c r="X47" s="185">
        <f t="shared" si="53"/>
        <v>0</v>
      </c>
      <c r="Y47" s="185">
        <f t="shared" si="53"/>
        <v>0</v>
      </c>
      <c r="Z47" s="185">
        <f t="shared" si="10"/>
        <v>0</v>
      </c>
      <c r="AA47" s="185">
        <f t="shared" si="11"/>
        <v>78714252.879999995</v>
      </c>
      <c r="AB47" s="185">
        <f t="shared" si="12"/>
        <v>0</v>
      </c>
    </row>
    <row r="48" spans="1:28">
      <c r="A48" s="295"/>
      <c r="B48" s="199" t="s">
        <v>41</v>
      </c>
      <c r="C48" s="188" t="s">
        <v>12</v>
      </c>
      <c r="D48" s="188" t="s">
        <v>9</v>
      </c>
      <c r="E48" s="188" t="s">
        <v>98</v>
      </c>
      <c r="F48" s="188" t="s">
        <v>354</v>
      </c>
      <c r="G48" s="202" t="s">
        <v>39</v>
      </c>
      <c r="H48" s="185"/>
      <c r="I48" s="185"/>
      <c r="J48" s="185"/>
      <c r="K48" s="185"/>
      <c r="L48" s="185"/>
      <c r="M48" s="185"/>
      <c r="N48" s="185"/>
      <c r="O48" s="185"/>
      <c r="P48" s="185"/>
      <c r="Q48" s="185"/>
      <c r="R48" s="185">
        <v>78714252.879999995</v>
      </c>
      <c r="S48" s="185"/>
      <c r="T48" s="185">
        <f t="shared" si="50"/>
        <v>0</v>
      </c>
      <c r="U48" s="185">
        <f t="shared" si="51"/>
        <v>78714252.879999995</v>
      </c>
      <c r="V48" s="185">
        <f t="shared" si="52"/>
        <v>0</v>
      </c>
      <c r="W48" s="185"/>
      <c r="X48" s="185"/>
      <c r="Y48" s="185"/>
      <c r="Z48" s="185">
        <f t="shared" si="10"/>
        <v>0</v>
      </c>
      <c r="AA48" s="185">
        <f t="shared" si="11"/>
        <v>78714252.879999995</v>
      </c>
      <c r="AB48" s="185">
        <f t="shared" si="12"/>
        <v>0</v>
      </c>
    </row>
    <row r="49" spans="1:28" ht="52.8">
      <c r="A49" s="295"/>
      <c r="B49" s="199" t="s">
        <v>195</v>
      </c>
      <c r="C49" s="6" t="s">
        <v>12</v>
      </c>
      <c r="D49" s="6" t="s">
        <v>9</v>
      </c>
      <c r="E49" s="6" t="s">
        <v>98</v>
      </c>
      <c r="F49" s="186" t="s">
        <v>279</v>
      </c>
      <c r="G49" s="18"/>
      <c r="H49" s="58">
        <f>H50</f>
        <v>7929771.1200000001</v>
      </c>
      <c r="I49" s="58">
        <f t="shared" ref="I49:M50" si="54">I50</f>
        <v>10496065.560000001</v>
      </c>
      <c r="J49" s="58">
        <f t="shared" si="54"/>
        <v>10921108.18</v>
      </c>
      <c r="K49" s="58">
        <f t="shared" si="54"/>
        <v>-563592.12</v>
      </c>
      <c r="L49" s="58">
        <f t="shared" si="54"/>
        <v>0</v>
      </c>
      <c r="M49" s="58">
        <f t="shared" si="54"/>
        <v>0</v>
      </c>
      <c r="N49" s="58">
        <f t="shared" si="2"/>
        <v>7366179</v>
      </c>
      <c r="O49" s="58">
        <f t="shared" si="3"/>
        <v>10496065.560000001</v>
      </c>
      <c r="P49" s="58">
        <f t="shared" si="4"/>
        <v>10921108.18</v>
      </c>
      <c r="Q49" s="58">
        <f t="shared" ref="Q49:S50" si="55">Q50</f>
        <v>0</v>
      </c>
      <c r="R49" s="58">
        <f t="shared" si="55"/>
        <v>0</v>
      </c>
      <c r="S49" s="58">
        <f t="shared" si="55"/>
        <v>0</v>
      </c>
      <c r="T49" s="58">
        <f t="shared" si="6"/>
        <v>7366179</v>
      </c>
      <c r="U49" s="58">
        <f t="shared" si="7"/>
        <v>10496065.560000001</v>
      </c>
      <c r="V49" s="58">
        <f t="shared" si="8"/>
        <v>10921108.18</v>
      </c>
      <c r="W49" s="58">
        <f t="shared" ref="W49:Y50" si="56">W50</f>
        <v>0</v>
      </c>
      <c r="X49" s="58">
        <f t="shared" si="56"/>
        <v>0</v>
      </c>
      <c r="Y49" s="58">
        <f t="shared" si="56"/>
        <v>0</v>
      </c>
      <c r="Z49" s="58">
        <f t="shared" si="10"/>
        <v>7366179</v>
      </c>
      <c r="AA49" s="58">
        <f t="shared" si="11"/>
        <v>10496065.560000001</v>
      </c>
      <c r="AB49" s="58">
        <f t="shared" si="12"/>
        <v>10921108.18</v>
      </c>
    </row>
    <row r="50" spans="1:28" ht="26.4">
      <c r="A50" s="295"/>
      <c r="B50" s="75" t="s">
        <v>40</v>
      </c>
      <c r="C50" s="6" t="s">
        <v>12</v>
      </c>
      <c r="D50" s="6" t="s">
        <v>9</v>
      </c>
      <c r="E50" s="6" t="s">
        <v>98</v>
      </c>
      <c r="F50" s="186" t="s">
        <v>279</v>
      </c>
      <c r="G50" s="56" t="s">
        <v>38</v>
      </c>
      <c r="H50" s="58">
        <f>H51</f>
        <v>7929771.1200000001</v>
      </c>
      <c r="I50" s="58">
        <f t="shared" si="54"/>
        <v>10496065.560000001</v>
      </c>
      <c r="J50" s="58">
        <f t="shared" si="54"/>
        <v>10921108.18</v>
      </c>
      <c r="K50" s="58">
        <f t="shared" si="54"/>
        <v>-563592.12</v>
      </c>
      <c r="L50" s="58">
        <f t="shared" si="54"/>
        <v>0</v>
      </c>
      <c r="M50" s="58">
        <f t="shared" si="54"/>
        <v>0</v>
      </c>
      <c r="N50" s="58">
        <f t="shared" si="2"/>
        <v>7366179</v>
      </c>
      <c r="O50" s="58">
        <f t="shared" si="3"/>
        <v>10496065.560000001</v>
      </c>
      <c r="P50" s="58">
        <f t="shared" si="4"/>
        <v>10921108.18</v>
      </c>
      <c r="Q50" s="58">
        <f t="shared" si="55"/>
        <v>0</v>
      </c>
      <c r="R50" s="58">
        <f t="shared" si="55"/>
        <v>0</v>
      </c>
      <c r="S50" s="58">
        <f t="shared" si="55"/>
        <v>0</v>
      </c>
      <c r="T50" s="58">
        <f t="shared" si="6"/>
        <v>7366179</v>
      </c>
      <c r="U50" s="58">
        <f t="shared" si="7"/>
        <v>10496065.560000001</v>
      </c>
      <c r="V50" s="58">
        <f t="shared" si="8"/>
        <v>10921108.18</v>
      </c>
      <c r="W50" s="58">
        <f t="shared" si="56"/>
        <v>0</v>
      </c>
      <c r="X50" s="58">
        <f t="shared" si="56"/>
        <v>0</v>
      </c>
      <c r="Y50" s="58">
        <f t="shared" si="56"/>
        <v>0</v>
      </c>
      <c r="Z50" s="58">
        <f t="shared" si="10"/>
        <v>7366179</v>
      </c>
      <c r="AA50" s="58">
        <f t="shared" si="11"/>
        <v>10496065.560000001</v>
      </c>
      <c r="AB50" s="58">
        <f t="shared" si="12"/>
        <v>10921108.18</v>
      </c>
    </row>
    <row r="51" spans="1:28">
      <c r="A51" s="295"/>
      <c r="B51" s="85" t="s">
        <v>41</v>
      </c>
      <c r="C51" s="6" t="s">
        <v>12</v>
      </c>
      <c r="D51" s="6" t="s">
        <v>9</v>
      </c>
      <c r="E51" s="6" t="s">
        <v>98</v>
      </c>
      <c r="F51" s="186" t="s">
        <v>279</v>
      </c>
      <c r="G51" s="56" t="s">
        <v>39</v>
      </c>
      <c r="H51" s="185">
        <v>7929771.1200000001</v>
      </c>
      <c r="I51" s="185">
        <v>10496065.560000001</v>
      </c>
      <c r="J51" s="185">
        <v>10921108.18</v>
      </c>
      <c r="K51" s="185">
        <v>-563592.12</v>
      </c>
      <c r="L51" s="185"/>
      <c r="M51" s="185"/>
      <c r="N51" s="185">
        <f t="shared" si="2"/>
        <v>7366179</v>
      </c>
      <c r="O51" s="185">
        <f t="shared" si="3"/>
        <v>10496065.560000001</v>
      </c>
      <c r="P51" s="185">
        <f t="shared" si="4"/>
        <v>10921108.18</v>
      </c>
      <c r="Q51" s="185"/>
      <c r="R51" s="185"/>
      <c r="S51" s="185"/>
      <c r="T51" s="185">
        <f t="shared" si="6"/>
        <v>7366179</v>
      </c>
      <c r="U51" s="185">
        <f t="shared" si="7"/>
        <v>10496065.560000001</v>
      </c>
      <c r="V51" s="185">
        <f t="shared" si="8"/>
        <v>10921108.18</v>
      </c>
      <c r="W51" s="185"/>
      <c r="X51" s="185"/>
      <c r="Y51" s="185"/>
      <c r="Z51" s="185">
        <f t="shared" si="10"/>
        <v>7366179</v>
      </c>
      <c r="AA51" s="185">
        <f t="shared" si="11"/>
        <v>10496065.560000001</v>
      </c>
      <c r="AB51" s="185">
        <f t="shared" si="12"/>
        <v>10921108.18</v>
      </c>
    </row>
    <row r="52" spans="1:28" ht="26.4">
      <c r="A52" s="295"/>
      <c r="B52" s="200" t="s">
        <v>248</v>
      </c>
      <c r="C52" s="36" t="s">
        <v>12</v>
      </c>
      <c r="D52" s="36" t="s">
        <v>9</v>
      </c>
      <c r="E52" s="36" t="s">
        <v>98</v>
      </c>
      <c r="F52" s="188" t="s">
        <v>280</v>
      </c>
      <c r="G52" s="37"/>
      <c r="H52" s="62">
        <f>H53</f>
        <v>182202200</v>
      </c>
      <c r="I52" s="62">
        <f t="shared" ref="I52:M53" si="57">I53</f>
        <v>181983600</v>
      </c>
      <c r="J52" s="62">
        <f t="shared" si="57"/>
        <v>183619200</v>
      </c>
      <c r="K52" s="62">
        <f t="shared" si="57"/>
        <v>0</v>
      </c>
      <c r="L52" s="62">
        <f t="shared" si="57"/>
        <v>0</v>
      </c>
      <c r="M52" s="62">
        <f t="shared" si="57"/>
        <v>0</v>
      </c>
      <c r="N52" s="62">
        <f t="shared" si="2"/>
        <v>182202200</v>
      </c>
      <c r="O52" s="62">
        <f t="shared" si="3"/>
        <v>181983600</v>
      </c>
      <c r="P52" s="62">
        <f t="shared" si="4"/>
        <v>183619200</v>
      </c>
      <c r="Q52" s="62">
        <f t="shared" ref="Q52:S53" si="58">Q53</f>
        <v>0</v>
      </c>
      <c r="R52" s="62">
        <f t="shared" si="58"/>
        <v>0</v>
      </c>
      <c r="S52" s="62">
        <f t="shared" si="58"/>
        <v>0</v>
      </c>
      <c r="T52" s="62">
        <f t="shared" si="6"/>
        <v>182202200</v>
      </c>
      <c r="U52" s="62">
        <f t="shared" si="7"/>
        <v>181983600</v>
      </c>
      <c r="V52" s="62">
        <f t="shared" si="8"/>
        <v>183619200</v>
      </c>
      <c r="W52" s="62">
        <f t="shared" ref="W52:Y53" si="59">W53</f>
        <v>9077240</v>
      </c>
      <c r="X52" s="62">
        <f t="shared" si="59"/>
        <v>0</v>
      </c>
      <c r="Y52" s="62">
        <f t="shared" si="59"/>
        <v>0</v>
      </c>
      <c r="Z52" s="62">
        <f t="shared" si="10"/>
        <v>191279440</v>
      </c>
      <c r="AA52" s="62">
        <f t="shared" si="11"/>
        <v>181983600</v>
      </c>
      <c r="AB52" s="62">
        <f t="shared" si="12"/>
        <v>183619200</v>
      </c>
    </row>
    <row r="53" spans="1:28" ht="26.4">
      <c r="A53" s="295"/>
      <c r="B53" s="75" t="s">
        <v>40</v>
      </c>
      <c r="C53" s="36" t="s">
        <v>12</v>
      </c>
      <c r="D53" s="36" t="s">
        <v>9</v>
      </c>
      <c r="E53" s="36" t="s">
        <v>98</v>
      </c>
      <c r="F53" s="188" t="s">
        <v>280</v>
      </c>
      <c r="G53" s="37" t="s">
        <v>38</v>
      </c>
      <c r="H53" s="62">
        <f>H54</f>
        <v>182202200</v>
      </c>
      <c r="I53" s="62">
        <f t="shared" si="57"/>
        <v>181983600</v>
      </c>
      <c r="J53" s="62">
        <f t="shared" si="57"/>
        <v>183619200</v>
      </c>
      <c r="K53" s="62">
        <f t="shared" si="57"/>
        <v>0</v>
      </c>
      <c r="L53" s="62">
        <f t="shared" si="57"/>
        <v>0</v>
      </c>
      <c r="M53" s="62">
        <f t="shared" si="57"/>
        <v>0</v>
      </c>
      <c r="N53" s="62">
        <f t="shared" si="2"/>
        <v>182202200</v>
      </c>
      <c r="O53" s="62">
        <f t="shared" si="3"/>
        <v>181983600</v>
      </c>
      <c r="P53" s="62">
        <f t="shared" si="4"/>
        <v>183619200</v>
      </c>
      <c r="Q53" s="62">
        <f t="shared" si="58"/>
        <v>0</v>
      </c>
      <c r="R53" s="62">
        <f t="shared" si="58"/>
        <v>0</v>
      </c>
      <c r="S53" s="62">
        <f t="shared" si="58"/>
        <v>0</v>
      </c>
      <c r="T53" s="62">
        <f t="shared" si="6"/>
        <v>182202200</v>
      </c>
      <c r="U53" s="62">
        <f t="shared" si="7"/>
        <v>181983600</v>
      </c>
      <c r="V53" s="62">
        <f t="shared" si="8"/>
        <v>183619200</v>
      </c>
      <c r="W53" s="62">
        <f t="shared" si="59"/>
        <v>9077240</v>
      </c>
      <c r="X53" s="62">
        <f t="shared" si="59"/>
        <v>0</v>
      </c>
      <c r="Y53" s="62">
        <f t="shared" si="59"/>
        <v>0</v>
      </c>
      <c r="Z53" s="62">
        <f t="shared" si="10"/>
        <v>191279440</v>
      </c>
      <c r="AA53" s="62">
        <f t="shared" si="11"/>
        <v>181983600</v>
      </c>
      <c r="AB53" s="62">
        <f t="shared" si="12"/>
        <v>183619200</v>
      </c>
    </row>
    <row r="54" spans="1:28">
      <c r="A54" s="295"/>
      <c r="B54" s="103" t="s">
        <v>41</v>
      </c>
      <c r="C54" s="36" t="s">
        <v>12</v>
      </c>
      <c r="D54" s="36" t="s">
        <v>9</v>
      </c>
      <c r="E54" s="36" t="s">
        <v>98</v>
      </c>
      <c r="F54" s="188" t="s">
        <v>280</v>
      </c>
      <c r="G54" s="37" t="s">
        <v>39</v>
      </c>
      <c r="H54" s="185">
        <v>182202200</v>
      </c>
      <c r="I54" s="185">
        <v>181983600</v>
      </c>
      <c r="J54" s="185">
        <v>183619200</v>
      </c>
      <c r="K54" s="185"/>
      <c r="L54" s="185"/>
      <c r="M54" s="185"/>
      <c r="N54" s="185">
        <f t="shared" si="2"/>
        <v>182202200</v>
      </c>
      <c r="O54" s="185">
        <f t="shared" si="3"/>
        <v>181983600</v>
      </c>
      <c r="P54" s="185">
        <f t="shared" si="4"/>
        <v>183619200</v>
      </c>
      <c r="Q54" s="185"/>
      <c r="R54" s="185"/>
      <c r="S54" s="185"/>
      <c r="T54" s="185">
        <f t="shared" si="6"/>
        <v>182202200</v>
      </c>
      <c r="U54" s="185">
        <f t="shared" si="7"/>
        <v>181983600</v>
      </c>
      <c r="V54" s="185">
        <f t="shared" si="8"/>
        <v>183619200</v>
      </c>
      <c r="W54" s="185">
        <f>9000000+77240</f>
        <v>9077240</v>
      </c>
      <c r="X54" s="185"/>
      <c r="Y54" s="185"/>
      <c r="Z54" s="185">
        <f t="shared" si="10"/>
        <v>191279440</v>
      </c>
      <c r="AA54" s="185">
        <f t="shared" si="11"/>
        <v>181983600</v>
      </c>
      <c r="AB54" s="185">
        <f t="shared" si="12"/>
        <v>183619200</v>
      </c>
    </row>
    <row r="55" spans="1:28" ht="39.6">
      <c r="A55" s="295"/>
      <c r="B55" s="194" t="s">
        <v>130</v>
      </c>
      <c r="C55" s="6" t="s">
        <v>12</v>
      </c>
      <c r="D55" s="6" t="s">
        <v>9</v>
      </c>
      <c r="E55" s="6" t="s">
        <v>98</v>
      </c>
      <c r="F55" s="55" t="s">
        <v>144</v>
      </c>
      <c r="G55" s="18"/>
      <c r="H55" s="58">
        <f>H56</f>
        <v>653543</v>
      </c>
      <c r="I55" s="58">
        <f t="shared" ref="I55:M56" si="60">I56</f>
        <v>500000</v>
      </c>
      <c r="J55" s="58">
        <f t="shared" si="60"/>
        <v>500000</v>
      </c>
      <c r="K55" s="58">
        <f t="shared" si="60"/>
        <v>0</v>
      </c>
      <c r="L55" s="58">
        <f t="shared" si="60"/>
        <v>0</v>
      </c>
      <c r="M55" s="58">
        <f t="shared" si="60"/>
        <v>0</v>
      </c>
      <c r="N55" s="58">
        <f t="shared" si="2"/>
        <v>653543</v>
      </c>
      <c r="O55" s="58">
        <f t="shared" si="3"/>
        <v>500000</v>
      </c>
      <c r="P55" s="58">
        <f t="shared" si="4"/>
        <v>500000</v>
      </c>
      <c r="Q55" s="58">
        <f t="shared" ref="Q55:S56" si="61">Q56</f>
        <v>0</v>
      </c>
      <c r="R55" s="58">
        <f t="shared" si="61"/>
        <v>0</v>
      </c>
      <c r="S55" s="58">
        <f t="shared" si="61"/>
        <v>0</v>
      </c>
      <c r="T55" s="58">
        <f t="shared" si="6"/>
        <v>653543</v>
      </c>
      <c r="U55" s="58">
        <f t="shared" si="7"/>
        <v>500000</v>
      </c>
      <c r="V55" s="58">
        <f t="shared" si="8"/>
        <v>500000</v>
      </c>
      <c r="W55" s="58">
        <f t="shared" ref="W55:Y56" si="62">W56</f>
        <v>0</v>
      </c>
      <c r="X55" s="58">
        <f t="shared" si="62"/>
        <v>0</v>
      </c>
      <c r="Y55" s="58">
        <f t="shared" si="62"/>
        <v>0</v>
      </c>
      <c r="Z55" s="58">
        <f t="shared" si="10"/>
        <v>653543</v>
      </c>
      <c r="AA55" s="58">
        <f t="shared" si="11"/>
        <v>500000</v>
      </c>
      <c r="AB55" s="58">
        <f t="shared" si="12"/>
        <v>500000</v>
      </c>
    </row>
    <row r="56" spans="1:28" ht="26.4">
      <c r="A56" s="295"/>
      <c r="B56" s="75" t="s">
        <v>40</v>
      </c>
      <c r="C56" s="6" t="s">
        <v>12</v>
      </c>
      <c r="D56" s="6" t="s">
        <v>9</v>
      </c>
      <c r="E56" s="6" t="s">
        <v>98</v>
      </c>
      <c r="F56" s="55" t="s">
        <v>144</v>
      </c>
      <c r="G56" s="56" t="s">
        <v>38</v>
      </c>
      <c r="H56" s="58">
        <f>H57</f>
        <v>653543</v>
      </c>
      <c r="I56" s="58">
        <f t="shared" si="60"/>
        <v>500000</v>
      </c>
      <c r="J56" s="58">
        <f t="shared" si="60"/>
        <v>500000</v>
      </c>
      <c r="K56" s="58">
        <f t="shared" si="60"/>
        <v>0</v>
      </c>
      <c r="L56" s="58">
        <f t="shared" si="60"/>
        <v>0</v>
      </c>
      <c r="M56" s="58">
        <f t="shared" si="60"/>
        <v>0</v>
      </c>
      <c r="N56" s="58">
        <f t="shared" si="2"/>
        <v>653543</v>
      </c>
      <c r="O56" s="58">
        <f t="shared" si="3"/>
        <v>500000</v>
      </c>
      <c r="P56" s="58">
        <f t="shared" si="4"/>
        <v>500000</v>
      </c>
      <c r="Q56" s="58">
        <f t="shared" si="61"/>
        <v>0</v>
      </c>
      <c r="R56" s="58">
        <f t="shared" si="61"/>
        <v>0</v>
      </c>
      <c r="S56" s="58">
        <f t="shared" si="61"/>
        <v>0</v>
      </c>
      <c r="T56" s="58">
        <f t="shared" si="6"/>
        <v>653543</v>
      </c>
      <c r="U56" s="58">
        <f t="shared" si="7"/>
        <v>500000</v>
      </c>
      <c r="V56" s="58">
        <f t="shared" si="8"/>
        <v>500000</v>
      </c>
      <c r="W56" s="58">
        <f t="shared" si="62"/>
        <v>0</v>
      </c>
      <c r="X56" s="58">
        <f t="shared" si="62"/>
        <v>0</v>
      </c>
      <c r="Y56" s="58">
        <f t="shared" si="62"/>
        <v>0</v>
      </c>
      <c r="Z56" s="58">
        <f t="shared" si="10"/>
        <v>653543</v>
      </c>
      <c r="AA56" s="58">
        <f t="shared" si="11"/>
        <v>500000</v>
      </c>
      <c r="AB56" s="58">
        <f t="shared" si="12"/>
        <v>500000</v>
      </c>
    </row>
    <row r="57" spans="1:28">
      <c r="A57" s="295"/>
      <c r="B57" s="85" t="s">
        <v>41</v>
      </c>
      <c r="C57" s="6" t="s">
        <v>12</v>
      </c>
      <c r="D57" s="6" t="s">
        <v>9</v>
      </c>
      <c r="E57" s="6" t="s">
        <v>98</v>
      </c>
      <c r="F57" s="55" t="s">
        <v>144</v>
      </c>
      <c r="G57" s="56" t="s">
        <v>39</v>
      </c>
      <c r="H57" s="189">
        <v>653543</v>
      </c>
      <c r="I57" s="189">
        <v>500000</v>
      </c>
      <c r="J57" s="189">
        <v>500000</v>
      </c>
      <c r="K57" s="189"/>
      <c r="L57" s="189"/>
      <c r="M57" s="189"/>
      <c r="N57" s="189">
        <f t="shared" si="2"/>
        <v>653543</v>
      </c>
      <c r="O57" s="189">
        <f t="shared" si="3"/>
        <v>500000</v>
      </c>
      <c r="P57" s="189">
        <f t="shared" si="4"/>
        <v>500000</v>
      </c>
      <c r="Q57" s="189"/>
      <c r="R57" s="189"/>
      <c r="S57" s="189"/>
      <c r="T57" s="189">
        <f t="shared" si="6"/>
        <v>653543</v>
      </c>
      <c r="U57" s="189">
        <f t="shared" si="7"/>
        <v>500000</v>
      </c>
      <c r="V57" s="189">
        <f t="shared" si="8"/>
        <v>500000</v>
      </c>
      <c r="W57" s="189"/>
      <c r="X57" s="189"/>
      <c r="Y57" s="189"/>
      <c r="Z57" s="189">
        <f t="shared" si="10"/>
        <v>653543</v>
      </c>
      <c r="AA57" s="189">
        <f t="shared" si="11"/>
        <v>500000</v>
      </c>
      <c r="AB57" s="189">
        <f t="shared" si="12"/>
        <v>500000</v>
      </c>
    </row>
    <row r="58" spans="1:28" ht="39.6">
      <c r="A58" s="295"/>
      <c r="B58" s="201" t="s">
        <v>197</v>
      </c>
      <c r="C58" s="36" t="s">
        <v>12</v>
      </c>
      <c r="D58" s="36" t="s">
        <v>9</v>
      </c>
      <c r="E58" s="36" t="s">
        <v>98</v>
      </c>
      <c r="F58" s="36" t="s">
        <v>160</v>
      </c>
      <c r="G58" s="115"/>
      <c r="H58" s="62">
        <f>H59</f>
        <v>4430466.05</v>
      </c>
      <c r="I58" s="62">
        <f t="shared" ref="I58:M59" si="63">I59</f>
        <v>3252972.12</v>
      </c>
      <c r="J58" s="62">
        <f t="shared" si="63"/>
        <v>2842180.17</v>
      </c>
      <c r="K58" s="62">
        <f t="shared" si="63"/>
        <v>-4430466.05</v>
      </c>
      <c r="L58" s="62">
        <f t="shared" si="63"/>
        <v>-3252972.12</v>
      </c>
      <c r="M58" s="62">
        <f t="shared" si="63"/>
        <v>-2842180.17</v>
      </c>
      <c r="N58" s="62">
        <f t="shared" si="2"/>
        <v>0</v>
      </c>
      <c r="O58" s="62">
        <f t="shared" si="3"/>
        <v>0</v>
      </c>
      <c r="P58" s="62">
        <f t="shared" si="4"/>
        <v>0</v>
      </c>
      <c r="Q58" s="62">
        <f t="shared" ref="Q58:S59" si="64">Q59</f>
        <v>0</v>
      </c>
      <c r="R58" s="62">
        <f t="shared" si="64"/>
        <v>0</v>
      </c>
      <c r="S58" s="62">
        <f t="shared" si="64"/>
        <v>0</v>
      </c>
      <c r="T58" s="62">
        <f t="shared" si="6"/>
        <v>0</v>
      </c>
      <c r="U58" s="62">
        <f t="shared" si="7"/>
        <v>0</v>
      </c>
      <c r="V58" s="62">
        <f t="shared" si="8"/>
        <v>0</v>
      </c>
      <c r="W58" s="62">
        <f t="shared" ref="W58:Y59" si="65">W59</f>
        <v>0</v>
      </c>
      <c r="X58" s="62">
        <f t="shared" si="65"/>
        <v>0</v>
      </c>
      <c r="Y58" s="62">
        <f t="shared" si="65"/>
        <v>0</v>
      </c>
      <c r="Z58" s="62">
        <f t="shared" si="10"/>
        <v>0</v>
      </c>
      <c r="AA58" s="62">
        <f t="shared" si="11"/>
        <v>0</v>
      </c>
      <c r="AB58" s="62">
        <f t="shared" si="12"/>
        <v>0</v>
      </c>
    </row>
    <row r="59" spans="1:28" ht="26.4">
      <c r="A59" s="295"/>
      <c r="B59" s="75" t="s">
        <v>40</v>
      </c>
      <c r="C59" s="36" t="s">
        <v>12</v>
      </c>
      <c r="D59" s="36" t="s">
        <v>9</v>
      </c>
      <c r="E59" s="36" t="s">
        <v>98</v>
      </c>
      <c r="F59" s="36" t="s">
        <v>160</v>
      </c>
      <c r="G59" s="115" t="s">
        <v>38</v>
      </c>
      <c r="H59" s="62">
        <f>H60</f>
        <v>4430466.05</v>
      </c>
      <c r="I59" s="62">
        <f t="shared" si="63"/>
        <v>3252972.12</v>
      </c>
      <c r="J59" s="62">
        <f t="shared" si="63"/>
        <v>2842180.17</v>
      </c>
      <c r="K59" s="62">
        <f t="shared" si="63"/>
        <v>-4430466.05</v>
      </c>
      <c r="L59" s="62">
        <f t="shared" si="63"/>
        <v>-3252972.12</v>
      </c>
      <c r="M59" s="62">
        <f t="shared" si="63"/>
        <v>-2842180.17</v>
      </c>
      <c r="N59" s="62">
        <f t="shared" si="2"/>
        <v>0</v>
      </c>
      <c r="O59" s="62">
        <f t="shared" si="3"/>
        <v>0</v>
      </c>
      <c r="P59" s="62">
        <f t="shared" si="4"/>
        <v>0</v>
      </c>
      <c r="Q59" s="62">
        <f t="shared" si="64"/>
        <v>0</v>
      </c>
      <c r="R59" s="62">
        <f t="shared" si="64"/>
        <v>0</v>
      </c>
      <c r="S59" s="62">
        <f t="shared" si="64"/>
        <v>0</v>
      </c>
      <c r="T59" s="62">
        <f t="shared" si="6"/>
        <v>0</v>
      </c>
      <c r="U59" s="62">
        <f t="shared" si="7"/>
        <v>0</v>
      </c>
      <c r="V59" s="62">
        <f t="shared" si="8"/>
        <v>0</v>
      </c>
      <c r="W59" s="62">
        <f t="shared" si="65"/>
        <v>0</v>
      </c>
      <c r="X59" s="62">
        <f t="shared" si="65"/>
        <v>0</v>
      </c>
      <c r="Y59" s="62">
        <f t="shared" si="65"/>
        <v>0</v>
      </c>
      <c r="Z59" s="62">
        <f t="shared" si="10"/>
        <v>0</v>
      </c>
      <c r="AA59" s="62">
        <f t="shared" si="11"/>
        <v>0</v>
      </c>
      <c r="AB59" s="62">
        <f t="shared" si="12"/>
        <v>0</v>
      </c>
    </row>
    <row r="60" spans="1:28">
      <c r="A60" s="295"/>
      <c r="B60" s="103" t="s">
        <v>41</v>
      </c>
      <c r="C60" s="36" t="s">
        <v>12</v>
      </c>
      <c r="D60" s="36" t="s">
        <v>9</v>
      </c>
      <c r="E60" s="36" t="s">
        <v>98</v>
      </c>
      <c r="F60" s="36" t="s">
        <v>160</v>
      </c>
      <c r="G60" s="115" t="s">
        <v>39</v>
      </c>
      <c r="H60" s="189">
        <v>4430466.05</v>
      </c>
      <c r="I60" s="189">
        <v>3252972.12</v>
      </c>
      <c r="J60" s="189">
        <v>2842180.17</v>
      </c>
      <c r="K60" s="189">
        <v>-4430466.05</v>
      </c>
      <c r="L60" s="189">
        <v>-3252972.12</v>
      </c>
      <c r="M60" s="189">
        <v>-2842180.17</v>
      </c>
      <c r="N60" s="189">
        <f t="shared" si="2"/>
        <v>0</v>
      </c>
      <c r="O60" s="189">
        <f t="shared" si="3"/>
        <v>0</v>
      </c>
      <c r="P60" s="189">
        <f t="shared" si="4"/>
        <v>0</v>
      </c>
      <c r="Q60" s="189"/>
      <c r="R60" s="189"/>
      <c r="S60" s="189"/>
      <c r="T60" s="189">
        <f t="shared" si="6"/>
        <v>0</v>
      </c>
      <c r="U60" s="189">
        <f t="shared" si="7"/>
        <v>0</v>
      </c>
      <c r="V60" s="189">
        <f t="shared" si="8"/>
        <v>0</v>
      </c>
      <c r="W60" s="189"/>
      <c r="X60" s="189"/>
      <c r="Y60" s="189"/>
      <c r="Z60" s="189">
        <f t="shared" si="10"/>
        <v>0</v>
      </c>
      <c r="AA60" s="189">
        <f t="shared" si="11"/>
        <v>0</v>
      </c>
      <c r="AB60" s="189">
        <f t="shared" si="12"/>
        <v>0</v>
      </c>
    </row>
    <row r="61" spans="1:28" ht="39.6">
      <c r="A61" s="295"/>
      <c r="B61" s="201" t="s">
        <v>197</v>
      </c>
      <c r="C61" s="36" t="s">
        <v>12</v>
      </c>
      <c r="D61" s="36" t="s">
        <v>9</v>
      </c>
      <c r="E61" s="36" t="s">
        <v>98</v>
      </c>
      <c r="F61" s="36" t="s">
        <v>349</v>
      </c>
      <c r="G61" s="115"/>
      <c r="H61" s="189"/>
      <c r="I61" s="189"/>
      <c r="J61" s="189"/>
      <c r="K61" s="189">
        <f>K62</f>
        <v>4380734.6100000003</v>
      </c>
      <c r="L61" s="189">
        <f t="shared" ref="L61:M62" si="66">L62</f>
        <v>3214973.66</v>
      </c>
      <c r="M61" s="189">
        <f t="shared" si="66"/>
        <v>2743199.35</v>
      </c>
      <c r="N61" s="189">
        <f t="shared" ref="N61:N63" si="67">H61+K61</f>
        <v>4380734.6100000003</v>
      </c>
      <c r="O61" s="189">
        <f t="shared" ref="O61:O63" si="68">I61+L61</f>
        <v>3214973.66</v>
      </c>
      <c r="P61" s="189">
        <f t="shared" ref="P61:P63" si="69">J61+M61</f>
        <v>2743199.35</v>
      </c>
      <c r="Q61" s="189">
        <f>Q62</f>
        <v>0</v>
      </c>
      <c r="R61" s="189">
        <f t="shared" ref="R61:S62" si="70">R62</f>
        <v>0</v>
      </c>
      <c r="S61" s="189">
        <f t="shared" si="70"/>
        <v>0</v>
      </c>
      <c r="T61" s="189">
        <f t="shared" si="6"/>
        <v>4380734.6100000003</v>
      </c>
      <c r="U61" s="189">
        <f t="shared" si="7"/>
        <v>3214973.66</v>
      </c>
      <c r="V61" s="189">
        <f t="shared" si="8"/>
        <v>2743199.35</v>
      </c>
      <c r="W61" s="189">
        <f>W62</f>
        <v>0</v>
      </c>
      <c r="X61" s="189">
        <f t="shared" ref="X61:Y62" si="71">X62</f>
        <v>0</v>
      </c>
      <c r="Y61" s="189">
        <f t="shared" si="71"/>
        <v>0</v>
      </c>
      <c r="Z61" s="189">
        <f t="shared" si="10"/>
        <v>4380734.6100000003</v>
      </c>
      <c r="AA61" s="189">
        <f t="shared" si="11"/>
        <v>3214973.66</v>
      </c>
      <c r="AB61" s="189">
        <f t="shared" si="12"/>
        <v>2743199.35</v>
      </c>
    </row>
    <row r="62" spans="1:28" ht="26.4">
      <c r="A62" s="295"/>
      <c r="B62" s="75" t="s">
        <v>40</v>
      </c>
      <c r="C62" s="36" t="s">
        <v>12</v>
      </c>
      <c r="D62" s="36" t="s">
        <v>9</v>
      </c>
      <c r="E62" s="36" t="s">
        <v>98</v>
      </c>
      <c r="F62" s="36" t="s">
        <v>349</v>
      </c>
      <c r="G62" s="115" t="s">
        <v>38</v>
      </c>
      <c r="H62" s="189"/>
      <c r="I62" s="189"/>
      <c r="J62" s="189"/>
      <c r="K62" s="189">
        <f>K63</f>
        <v>4380734.6100000003</v>
      </c>
      <c r="L62" s="189">
        <f t="shared" si="66"/>
        <v>3214973.66</v>
      </c>
      <c r="M62" s="189">
        <f t="shared" si="66"/>
        <v>2743199.35</v>
      </c>
      <c r="N62" s="189">
        <f t="shared" si="67"/>
        <v>4380734.6100000003</v>
      </c>
      <c r="O62" s="189">
        <f t="shared" si="68"/>
        <v>3214973.66</v>
      </c>
      <c r="P62" s="189">
        <f t="shared" si="69"/>
        <v>2743199.35</v>
      </c>
      <c r="Q62" s="189">
        <f>Q63</f>
        <v>0</v>
      </c>
      <c r="R62" s="189">
        <f t="shared" si="70"/>
        <v>0</v>
      </c>
      <c r="S62" s="189">
        <f t="shared" si="70"/>
        <v>0</v>
      </c>
      <c r="T62" s="189">
        <f t="shared" si="6"/>
        <v>4380734.6100000003</v>
      </c>
      <c r="U62" s="189">
        <f t="shared" si="7"/>
        <v>3214973.66</v>
      </c>
      <c r="V62" s="189">
        <f t="shared" si="8"/>
        <v>2743199.35</v>
      </c>
      <c r="W62" s="189">
        <f>W63</f>
        <v>0</v>
      </c>
      <c r="X62" s="189">
        <f t="shared" si="71"/>
        <v>0</v>
      </c>
      <c r="Y62" s="189">
        <f t="shared" si="71"/>
        <v>0</v>
      </c>
      <c r="Z62" s="189">
        <f t="shared" si="10"/>
        <v>4380734.6100000003</v>
      </c>
      <c r="AA62" s="189">
        <f t="shared" si="11"/>
        <v>3214973.66</v>
      </c>
      <c r="AB62" s="189">
        <f t="shared" si="12"/>
        <v>2743199.35</v>
      </c>
    </row>
    <row r="63" spans="1:28">
      <c r="A63" s="295"/>
      <c r="B63" s="103" t="s">
        <v>41</v>
      </c>
      <c r="C63" s="36" t="s">
        <v>12</v>
      </c>
      <c r="D63" s="36" t="s">
        <v>9</v>
      </c>
      <c r="E63" s="36" t="s">
        <v>98</v>
      </c>
      <c r="F63" s="36" t="s">
        <v>349</v>
      </c>
      <c r="G63" s="115" t="s">
        <v>39</v>
      </c>
      <c r="H63" s="189"/>
      <c r="I63" s="189"/>
      <c r="J63" s="189"/>
      <c r="K63" s="189">
        <f>4376304.15+4430.46</f>
        <v>4380734.6100000003</v>
      </c>
      <c r="L63" s="189">
        <f>3211720.69+3252.97</f>
        <v>3214973.66</v>
      </c>
      <c r="M63" s="189">
        <f>2740357.18+2842.17</f>
        <v>2743199.35</v>
      </c>
      <c r="N63" s="189">
        <f t="shared" si="67"/>
        <v>4380734.6100000003</v>
      </c>
      <c r="O63" s="189">
        <f t="shared" si="68"/>
        <v>3214973.66</v>
      </c>
      <c r="P63" s="189">
        <f t="shared" si="69"/>
        <v>2743199.35</v>
      </c>
      <c r="Q63" s="189"/>
      <c r="R63" s="189"/>
      <c r="S63" s="189"/>
      <c r="T63" s="189">
        <f t="shared" si="6"/>
        <v>4380734.6100000003</v>
      </c>
      <c r="U63" s="189">
        <f t="shared" si="7"/>
        <v>3214973.66</v>
      </c>
      <c r="V63" s="189">
        <f t="shared" si="8"/>
        <v>2743199.35</v>
      </c>
      <c r="W63" s="189"/>
      <c r="X63" s="189"/>
      <c r="Y63" s="189"/>
      <c r="Z63" s="189">
        <f t="shared" si="10"/>
        <v>4380734.6100000003</v>
      </c>
      <c r="AA63" s="189">
        <f t="shared" si="11"/>
        <v>3214973.66</v>
      </c>
      <c r="AB63" s="189">
        <f t="shared" si="12"/>
        <v>2743199.35</v>
      </c>
    </row>
    <row r="64" spans="1:28" ht="145.19999999999999">
      <c r="A64" s="295"/>
      <c r="B64" s="82" t="s">
        <v>363</v>
      </c>
      <c r="C64" s="188" t="s">
        <v>12</v>
      </c>
      <c r="D64" s="36" t="s">
        <v>9</v>
      </c>
      <c r="E64" s="188" t="s">
        <v>98</v>
      </c>
      <c r="F64" s="263" t="s">
        <v>362</v>
      </c>
      <c r="G64" s="264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>
        <f>W65</f>
        <v>265075.08</v>
      </c>
      <c r="X64" s="185">
        <f t="shared" ref="X64:Y65" si="72">X65</f>
        <v>0</v>
      </c>
      <c r="Y64" s="185">
        <f t="shared" si="72"/>
        <v>0</v>
      </c>
      <c r="Z64" s="185">
        <f t="shared" si="10"/>
        <v>265075.08</v>
      </c>
      <c r="AA64" s="185">
        <f t="shared" si="11"/>
        <v>0</v>
      </c>
      <c r="AB64" s="185">
        <f t="shared" si="12"/>
        <v>0</v>
      </c>
    </row>
    <row r="65" spans="1:28" ht="26.4">
      <c r="A65" s="295"/>
      <c r="B65" s="75" t="s">
        <v>40</v>
      </c>
      <c r="C65" s="188" t="s">
        <v>12</v>
      </c>
      <c r="D65" s="36" t="s">
        <v>9</v>
      </c>
      <c r="E65" s="188" t="s">
        <v>98</v>
      </c>
      <c r="F65" s="263" t="s">
        <v>362</v>
      </c>
      <c r="G65" s="265" t="s">
        <v>38</v>
      </c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>
        <f>W66</f>
        <v>265075.08</v>
      </c>
      <c r="X65" s="185">
        <f t="shared" si="72"/>
        <v>0</v>
      </c>
      <c r="Y65" s="185">
        <f t="shared" si="72"/>
        <v>0</v>
      </c>
      <c r="Z65" s="185">
        <f t="shared" si="10"/>
        <v>265075.08</v>
      </c>
      <c r="AA65" s="185">
        <f t="shared" si="11"/>
        <v>0</v>
      </c>
      <c r="AB65" s="185">
        <f t="shared" si="12"/>
        <v>0</v>
      </c>
    </row>
    <row r="66" spans="1:28">
      <c r="A66" s="295"/>
      <c r="B66" s="103" t="s">
        <v>41</v>
      </c>
      <c r="C66" s="188" t="s">
        <v>12</v>
      </c>
      <c r="D66" s="36" t="s">
        <v>9</v>
      </c>
      <c r="E66" s="188" t="s">
        <v>98</v>
      </c>
      <c r="F66" s="263" t="s">
        <v>362</v>
      </c>
      <c r="G66" s="265" t="s">
        <v>39</v>
      </c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9">
        <v>265075.08</v>
      </c>
      <c r="X66" s="185"/>
      <c r="Y66" s="185"/>
      <c r="Z66" s="185">
        <f t="shared" si="10"/>
        <v>265075.08</v>
      </c>
      <c r="AA66" s="185">
        <f t="shared" si="11"/>
        <v>0</v>
      </c>
      <c r="AB66" s="185">
        <f t="shared" si="12"/>
        <v>0</v>
      </c>
    </row>
    <row r="67" spans="1:28" ht="92.4">
      <c r="A67" s="295"/>
      <c r="B67" s="103" t="s">
        <v>348</v>
      </c>
      <c r="C67" s="188" t="s">
        <v>12</v>
      </c>
      <c r="D67" s="188" t="s">
        <v>9</v>
      </c>
      <c r="E67" s="188" t="s">
        <v>312</v>
      </c>
      <c r="F67" s="188" t="s">
        <v>347</v>
      </c>
      <c r="G67" s="202"/>
      <c r="H67" s="189"/>
      <c r="I67" s="189"/>
      <c r="J67" s="189"/>
      <c r="K67" s="189">
        <f>K68</f>
        <v>687456</v>
      </c>
      <c r="L67" s="189">
        <f t="shared" ref="L67:M68" si="73">L68</f>
        <v>687456</v>
      </c>
      <c r="M67" s="189">
        <f t="shared" si="73"/>
        <v>687456</v>
      </c>
      <c r="N67" s="189">
        <f t="shared" ref="N67:N69" si="74">H67+K67</f>
        <v>687456</v>
      </c>
      <c r="O67" s="189">
        <f t="shared" ref="O67:O69" si="75">I67+L67</f>
        <v>687456</v>
      </c>
      <c r="P67" s="189">
        <f t="shared" ref="P67:P69" si="76">J67+M67</f>
        <v>687456</v>
      </c>
      <c r="Q67" s="189">
        <f>Q68</f>
        <v>0</v>
      </c>
      <c r="R67" s="189">
        <f t="shared" ref="R67:S68" si="77">R68</f>
        <v>0</v>
      </c>
      <c r="S67" s="189">
        <f t="shared" si="77"/>
        <v>0</v>
      </c>
      <c r="T67" s="189">
        <f t="shared" si="6"/>
        <v>687456</v>
      </c>
      <c r="U67" s="189">
        <f t="shared" si="7"/>
        <v>687456</v>
      </c>
      <c r="V67" s="189">
        <f t="shared" si="8"/>
        <v>687456</v>
      </c>
      <c r="W67" s="189">
        <f>W68</f>
        <v>0</v>
      </c>
      <c r="X67" s="189">
        <f t="shared" ref="X67:Y68" si="78">X68</f>
        <v>0</v>
      </c>
      <c r="Y67" s="189">
        <f t="shared" si="78"/>
        <v>0</v>
      </c>
      <c r="Z67" s="189">
        <f t="shared" si="10"/>
        <v>687456</v>
      </c>
      <c r="AA67" s="189">
        <f t="shared" si="11"/>
        <v>687456</v>
      </c>
      <c r="AB67" s="189">
        <f t="shared" si="12"/>
        <v>687456</v>
      </c>
    </row>
    <row r="68" spans="1:28" ht="26.4">
      <c r="A68" s="295"/>
      <c r="B68" s="75" t="s">
        <v>40</v>
      </c>
      <c r="C68" s="188" t="s">
        <v>12</v>
      </c>
      <c r="D68" s="188" t="s">
        <v>9</v>
      </c>
      <c r="E68" s="188" t="s">
        <v>312</v>
      </c>
      <c r="F68" s="188" t="s">
        <v>347</v>
      </c>
      <c r="G68" s="202" t="s">
        <v>38</v>
      </c>
      <c r="H68" s="189"/>
      <c r="I68" s="189"/>
      <c r="J68" s="189"/>
      <c r="K68" s="189">
        <f>K69</f>
        <v>687456</v>
      </c>
      <c r="L68" s="189">
        <f t="shared" si="73"/>
        <v>687456</v>
      </c>
      <c r="M68" s="189">
        <f t="shared" si="73"/>
        <v>687456</v>
      </c>
      <c r="N68" s="189">
        <f t="shared" si="74"/>
        <v>687456</v>
      </c>
      <c r="O68" s="189">
        <f t="shared" si="75"/>
        <v>687456</v>
      </c>
      <c r="P68" s="189">
        <f t="shared" si="76"/>
        <v>687456</v>
      </c>
      <c r="Q68" s="189">
        <f>Q69</f>
        <v>0</v>
      </c>
      <c r="R68" s="189">
        <f t="shared" si="77"/>
        <v>0</v>
      </c>
      <c r="S68" s="189">
        <f t="shared" si="77"/>
        <v>0</v>
      </c>
      <c r="T68" s="189">
        <f t="shared" si="6"/>
        <v>687456</v>
      </c>
      <c r="U68" s="189">
        <f t="shared" si="7"/>
        <v>687456</v>
      </c>
      <c r="V68" s="189">
        <f t="shared" si="8"/>
        <v>687456</v>
      </c>
      <c r="W68" s="189">
        <f>W69</f>
        <v>0</v>
      </c>
      <c r="X68" s="189">
        <f t="shared" si="78"/>
        <v>0</v>
      </c>
      <c r="Y68" s="189">
        <f t="shared" si="78"/>
        <v>0</v>
      </c>
      <c r="Z68" s="189">
        <f t="shared" si="10"/>
        <v>687456</v>
      </c>
      <c r="AA68" s="189">
        <f t="shared" si="11"/>
        <v>687456</v>
      </c>
      <c r="AB68" s="189">
        <f t="shared" si="12"/>
        <v>687456</v>
      </c>
    </row>
    <row r="69" spans="1:28">
      <c r="A69" s="295"/>
      <c r="B69" s="103" t="s">
        <v>41</v>
      </c>
      <c r="C69" s="188" t="s">
        <v>12</v>
      </c>
      <c r="D69" s="188" t="s">
        <v>9</v>
      </c>
      <c r="E69" s="188" t="s">
        <v>312</v>
      </c>
      <c r="F69" s="188" t="s">
        <v>347</v>
      </c>
      <c r="G69" s="202" t="s">
        <v>39</v>
      </c>
      <c r="H69" s="189"/>
      <c r="I69" s="189"/>
      <c r="J69" s="189"/>
      <c r="K69" s="185">
        <v>687456</v>
      </c>
      <c r="L69" s="185">
        <v>687456</v>
      </c>
      <c r="M69" s="185">
        <v>687456</v>
      </c>
      <c r="N69" s="189">
        <f t="shared" si="74"/>
        <v>687456</v>
      </c>
      <c r="O69" s="189">
        <f t="shared" si="75"/>
        <v>687456</v>
      </c>
      <c r="P69" s="189">
        <f t="shared" si="76"/>
        <v>687456</v>
      </c>
      <c r="Q69" s="185"/>
      <c r="R69" s="185"/>
      <c r="S69" s="185"/>
      <c r="T69" s="189">
        <f t="shared" si="6"/>
        <v>687456</v>
      </c>
      <c r="U69" s="189">
        <f t="shared" si="7"/>
        <v>687456</v>
      </c>
      <c r="V69" s="189">
        <f t="shared" si="8"/>
        <v>687456</v>
      </c>
      <c r="W69" s="185"/>
      <c r="X69" s="185"/>
      <c r="Y69" s="185"/>
      <c r="Z69" s="189">
        <f t="shared" si="10"/>
        <v>687456</v>
      </c>
      <c r="AA69" s="189">
        <f t="shared" si="11"/>
        <v>687456</v>
      </c>
      <c r="AB69" s="189">
        <f t="shared" si="12"/>
        <v>687456</v>
      </c>
    </row>
    <row r="70" spans="1:28" ht="39.6">
      <c r="A70" s="295"/>
      <c r="B70" s="103" t="s">
        <v>314</v>
      </c>
      <c r="C70" s="36" t="s">
        <v>12</v>
      </c>
      <c r="D70" s="36" t="s">
        <v>9</v>
      </c>
      <c r="E70" s="36" t="s">
        <v>312</v>
      </c>
      <c r="F70" s="36" t="s">
        <v>313</v>
      </c>
      <c r="G70" s="115"/>
      <c r="H70" s="189">
        <f>H71</f>
        <v>1615802.83</v>
      </c>
      <c r="I70" s="189">
        <f t="shared" ref="I70:M71" si="79">I71</f>
        <v>1932907.54</v>
      </c>
      <c r="J70" s="189">
        <f t="shared" si="79"/>
        <v>1932907.54</v>
      </c>
      <c r="K70" s="189">
        <f t="shared" si="79"/>
        <v>-12118.52</v>
      </c>
      <c r="L70" s="189">
        <f t="shared" si="79"/>
        <v>-317104.71000000002</v>
      </c>
      <c r="M70" s="189">
        <f t="shared" si="79"/>
        <v>-317104.71000000002</v>
      </c>
      <c r="N70" s="189">
        <f t="shared" si="2"/>
        <v>1603684.31</v>
      </c>
      <c r="O70" s="189">
        <f t="shared" si="3"/>
        <v>1615802.83</v>
      </c>
      <c r="P70" s="189">
        <f t="shared" si="4"/>
        <v>1615802.83</v>
      </c>
      <c r="Q70" s="189">
        <f t="shared" ref="Q70:S71" si="80">Q71</f>
        <v>0</v>
      </c>
      <c r="R70" s="189">
        <f t="shared" si="80"/>
        <v>0</v>
      </c>
      <c r="S70" s="189">
        <f t="shared" si="80"/>
        <v>0</v>
      </c>
      <c r="T70" s="189">
        <f t="shared" si="6"/>
        <v>1603684.31</v>
      </c>
      <c r="U70" s="189">
        <f t="shared" si="7"/>
        <v>1615802.83</v>
      </c>
      <c r="V70" s="189">
        <f t="shared" si="8"/>
        <v>1615802.83</v>
      </c>
      <c r="W70" s="189">
        <f t="shared" ref="W70:Y71" si="81">W71</f>
        <v>0</v>
      </c>
      <c r="X70" s="189">
        <f t="shared" si="81"/>
        <v>0</v>
      </c>
      <c r="Y70" s="189">
        <f t="shared" si="81"/>
        <v>0</v>
      </c>
      <c r="Z70" s="189">
        <f t="shared" si="10"/>
        <v>1603684.31</v>
      </c>
      <c r="AA70" s="189">
        <f t="shared" si="11"/>
        <v>1615802.83</v>
      </c>
      <c r="AB70" s="189">
        <f t="shared" si="12"/>
        <v>1615802.83</v>
      </c>
    </row>
    <row r="71" spans="1:28" ht="26.4">
      <c r="A71" s="295"/>
      <c r="B71" s="75" t="s">
        <v>40</v>
      </c>
      <c r="C71" s="36" t="s">
        <v>12</v>
      </c>
      <c r="D71" s="36" t="s">
        <v>9</v>
      </c>
      <c r="E71" s="36" t="s">
        <v>312</v>
      </c>
      <c r="F71" s="36" t="s">
        <v>313</v>
      </c>
      <c r="G71" s="115" t="s">
        <v>38</v>
      </c>
      <c r="H71" s="189">
        <f>H72</f>
        <v>1615802.83</v>
      </c>
      <c r="I71" s="189">
        <f t="shared" si="79"/>
        <v>1932907.54</v>
      </c>
      <c r="J71" s="189">
        <f t="shared" si="79"/>
        <v>1932907.54</v>
      </c>
      <c r="K71" s="189">
        <f t="shared" si="79"/>
        <v>-12118.52</v>
      </c>
      <c r="L71" s="189">
        <f t="shared" si="79"/>
        <v>-317104.71000000002</v>
      </c>
      <c r="M71" s="189">
        <f t="shared" si="79"/>
        <v>-317104.71000000002</v>
      </c>
      <c r="N71" s="189">
        <f t="shared" si="2"/>
        <v>1603684.31</v>
      </c>
      <c r="O71" s="189">
        <f t="shared" si="3"/>
        <v>1615802.83</v>
      </c>
      <c r="P71" s="189">
        <f t="shared" si="4"/>
        <v>1615802.83</v>
      </c>
      <c r="Q71" s="189">
        <f t="shared" si="80"/>
        <v>0</v>
      </c>
      <c r="R71" s="189">
        <f t="shared" si="80"/>
        <v>0</v>
      </c>
      <c r="S71" s="189">
        <f t="shared" si="80"/>
        <v>0</v>
      </c>
      <c r="T71" s="189">
        <f t="shared" si="6"/>
        <v>1603684.31</v>
      </c>
      <c r="U71" s="189">
        <f t="shared" si="7"/>
        <v>1615802.83</v>
      </c>
      <c r="V71" s="189">
        <f t="shared" si="8"/>
        <v>1615802.83</v>
      </c>
      <c r="W71" s="189">
        <f t="shared" si="81"/>
        <v>0</v>
      </c>
      <c r="X71" s="189">
        <f t="shared" si="81"/>
        <v>0</v>
      </c>
      <c r="Y71" s="189">
        <f t="shared" si="81"/>
        <v>0</v>
      </c>
      <c r="Z71" s="189">
        <f t="shared" si="10"/>
        <v>1603684.31</v>
      </c>
      <c r="AA71" s="189">
        <f t="shared" si="11"/>
        <v>1615802.83</v>
      </c>
      <c r="AB71" s="189">
        <f t="shared" si="12"/>
        <v>1615802.83</v>
      </c>
    </row>
    <row r="72" spans="1:28">
      <c r="A72" s="295"/>
      <c r="B72" s="103" t="s">
        <v>41</v>
      </c>
      <c r="C72" s="36" t="s">
        <v>12</v>
      </c>
      <c r="D72" s="36" t="s">
        <v>9</v>
      </c>
      <c r="E72" s="36" t="s">
        <v>312</v>
      </c>
      <c r="F72" s="36" t="s">
        <v>313</v>
      </c>
      <c r="G72" s="115" t="s">
        <v>39</v>
      </c>
      <c r="H72" s="189">
        <v>1615802.83</v>
      </c>
      <c r="I72" s="189">
        <v>1932907.54</v>
      </c>
      <c r="J72" s="189">
        <v>1932907.54</v>
      </c>
      <c r="K72" s="189">
        <v>-12118.52</v>
      </c>
      <c r="L72" s="189">
        <v>-317104.71000000002</v>
      </c>
      <c r="M72" s="189">
        <v>-317104.71000000002</v>
      </c>
      <c r="N72" s="189">
        <f t="shared" si="2"/>
        <v>1603684.31</v>
      </c>
      <c r="O72" s="189">
        <f t="shared" si="3"/>
        <v>1615802.83</v>
      </c>
      <c r="P72" s="189">
        <f t="shared" si="4"/>
        <v>1615802.83</v>
      </c>
      <c r="Q72" s="189"/>
      <c r="R72" s="189"/>
      <c r="S72" s="189"/>
      <c r="T72" s="189">
        <f t="shared" si="6"/>
        <v>1603684.31</v>
      </c>
      <c r="U72" s="189">
        <f t="shared" si="7"/>
        <v>1615802.83</v>
      </c>
      <c r="V72" s="189">
        <f t="shared" si="8"/>
        <v>1615802.83</v>
      </c>
      <c r="W72" s="189"/>
      <c r="X72" s="189"/>
      <c r="Y72" s="189"/>
      <c r="Z72" s="189">
        <f t="shared" si="10"/>
        <v>1603684.31</v>
      </c>
      <c r="AA72" s="189">
        <f t="shared" si="11"/>
        <v>1615802.83</v>
      </c>
      <c r="AB72" s="189">
        <f t="shared" si="12"/>
        <v>1615802.83</v>
      </c>
    </row>
    <row r="73" spans="1:28" ht="66">
      <c r="A73" s="295"/>
      <c r="B73" s="199" t="s">
        <v>282</v>
      </c>
      <c r="C73" s="36" t="s">
        <v>12</v>
      </c>
      <c r="D73" s="36" t="s">
        <v>9</v>
      </c>
      <c r="E73" s="36" t="s">
        <v>312</v>
      </c>
      <c r="F73" s="188" t="s">
        <v>311</v>
      </c>
      <c r="G73" s="37"/>
      <c r="H73" s="62">
        <f>H74</f>
        <v>24164078.399999999</v>
      </c>
      <c r="I73" s="62">
        <f t="shared" ref="I73:M74" si="82">I74</f>
        <v>23837536.800000001</v>
      </c>
      <c r="J73" s="62">
        <f t="shared" si="82"/>
        <v>23837536.800000001</v>
      </c>
      <c r="K73" s="62">
        <f t="shared" si="82"/>
        <v>928065.6</v>
      </c>
      <c r="L73" s="62">
        <f t="shared" si="82"/>
        <v>910879.2</v>
      </c>
      <c r="M73" s="62">
        <f t="shared" si="82"/>
        <v>910879.2</v>
      </c>
      <c r="N73" s="62">
        <f t="shared" si="2"/>
        <v>25092144</v>
      </c>
      <c r="O73" s="62">
        <f t="shared" si="3"/>
        <v>24748416</v>
      </c>
      <c r="P73" s="62">
        <f t="shared" si="4"/>
        <v>24748416</v>
      </c>
      <c r="Q73" s="62">
        <f t="shared" ref="Q73:S74" si="83">Q74</f>
        <v>0</v>
      </c>
      <c r="R73" s="62">
        <f t="shared" si="83"/>
        <v>0</v>
      </c>
      <c r="S73" s="62">
        <f t="shared" si="83"/>
        <v>0</v>
      </c>
      <c r="T73" s="62">
        <f t="shared" si="6"/>
        <v>25092144</v>
      </c>
      <c r="U73" s="62">
        <f t="shared" si="7"/>
        <v>24748416</v>
      </c>
      <c r="V73" s="62">
        <f t="shared" si="8"/>
        <v>24748416</v>
      </c>
      <c r="W73" s="62">
        <f t="shared" ref="W73:Y74" si="84">W74</f>
        <v>0</v>
      </c>
      <c r="X73" s="62">
        <f t="shared" si="84"/>
        <v>0</v>
      </c>
      <c r="Y73" s="62">
        <f t="shared" si="84"/>
        <v>0</v>
      </c>
      <c r="Z73" s="62">
        <f t="shared" si="10"/>
        <v>25092144</v>
      </c>
      <c r="AA73" s="62">
        <f t="shared" si="11"/>
        <v>24748416</v>
      </c>
      <c r="AB73" s="62">
        <f t="shared" si="12"/>
        <v>24748416</v>
      </c>
    </row>
    <row r="74" spans="1:28" ht="26.4">
      <c r="A74" s="295"/>
      <c r="B74" s="75" t="s">
        <v>40</v>
      </c>
      <c r="C74" s="36" t="s">
        <v>12</v>
      </c>
      <c r="D74" s="36" t="s">
        <v>9</v>
      </c>
      <c r="E74" s="36" t="s">
        <v>312</v>
      </c>
      <c r="F74" s="188" t="s">
        <v>311</v>
      </c>
      <c r="G74" s="37" t="s">
        <v>38</v>
      </c>
      <c r="H74" s="62">
        <f>H75</f>
        <v>24164078.399999999</v>
      </c>
      <c r="I74" s="62">
        <f t="shared" si="82"/>
        <v>23837536.800000001</v>
      </c>
      <c r="J74" s="62">
        <f t="shared" si="82"/>
        <v>23837536.800000001</v>
      </c>
      <c r="K74" s="62">
        <f t="shared" si="82"/>
        <v>928065.6</v>
      </c>
      <c r="L74" s="62">
        <f t="shared" si="82"/>
        <v>910879.2</v>
      </c>
      <c r="M74" s="62">
        <f t="shared" si="82"/>
        <v>910879.2</v>
      </c>
      <c r="N74" s="62">
        <f t="shared" si="2"/>
        <v>25092144</v>
      </c>
      <c r="O74" s="62">
        <f t="shared" si="3"/>
        <v>24748416</v>
      </c>
      <c r="P74" s="62">
        <f t="shared" si="4"/>
        <v>24748416</v>
      </c>
      <c r="Q74" s="62">
        <f t="shared" si="83"/>
        <v>0</v>
      </c>
      <c r="R74" s="62">
        <f t="shared" si="83"/>
        <v>0</v>
      </c>
      <c r="S74" s="62">
        <f t="shared" si="83"/>
        <v>0</v>
      </c>
      <c r="T74" s="62">
        <f t="shared" si="6"/>
        <v>25092144</v>
      </c>
      <c r="U74" s="62">
        <f t="shared" si="7"/>
        <v>24748416</v>
      </c>
      <c r="V74" s="62">
        <f t="shared" si="8"/>
        <v>24748416</v>
      </c>
      <c r="W74" s="62">
        <f t="shared" si="84"/>
        <v>0</v>
      </c>
      <c r="X74" s="62">
        <f t="shared" si="84"/>
        <v>0</v>
      </c>
      <c r="Y74" s="62">
        <f t="shared" si="84"/>
        <v>0</v>
      </c>
      <c r="Z74" s="62">
        <f t="shared" si="10"/>
        <v>25092144</v>
      </c>
      <c r="AA74" s="62">
        <f t="shared" si="11"/>
        <v>24748416</v>
      </c>
      <c r="AB74" s="62">
        <f t="shared" si="12"/>
        <v>24748416</v>
      </c>
    </row>
    <row r="75" spans="1:28">
      <c r="A75" s="296"/>
      <c r="B75" s="103" t="s">
        <v>41</v>
      </c>
      <c r="C75" s="36" t="s">
        <v>12</v>
      </c>
      <c r="D75" s="36" t="s">
        <v>9</v>
      </c>
      <c r="E75" s="36" t="s">
        <v>312</v>
      </c>
      <c r="F75" s="188" t="s">
        <v>311</v>
      </c>
      <c r="G75" s="37" t="s">
        <v>39</v>
      </c>
      <c r="H75" s="185">
        <v>24164078.399999999</v>
      </c>
      <c r="I75" s="185">
        <v>23837536.800000001</v>
      </c>
      <c r="J75" s="185">
        <v>23837536.800000001</v>
      </c>
      <c r="K75" s="185">
        <v>928065.6</v>
      </c>
      <c r="L75" s="185">
        <v>910879.2</v>
      </c>
      <c r="M75" s="185">
        <v>910879.2</v>
      </c>
      <c r="N75" s="185">
        <f t="shared" si="2"/>
        <v>25092144</v>
      </c>
      <c r="O75" s="185">
        <f t="shared" si="3"/>
        <v>24748416</v>
      </c>
      <c r="P75" s="185">
        <f t="shared" si="4"/>
        <v>24748416</v>
      </c>
      <c r="Q75" s="185"/>
      <c r="R75" s="185"/>
      <c r="S75" s="185"/>
      <c r="T75" s="185">
        <f t="shared" si="6"/>
        <v>25092144</v>
      </c>
      <c r="U75" s="185">
        <f t="shared" si="7"/>
        <v>24748416</v>
      </c>
      <c r="V75" s="185">
        <f t="shared" si="8"/>
        <v>24748416</v>
      </c>
      <c r="W75" s="185"/>
      <c r="X75" s="185"/>
      <c r="Y75" s="185"/>
      <c r="Z75" s="185">
        <f t="shared" si="10"/>
        <v>25092144</v>
      </c>
      <c r="AA75" s="185">
        <f t="shared" si="11"/>
        <v>24748416</v>
      </c>
      <c r="AB75" s="185">
        <f t="shared" si="12"/>
        <v>24748416</v>
      </c>
    </row>
    <row r="76" spans="1:28" ht="25.5" customHeight="1">
      <c r="A76" s="181" t="s">
        <v>24</v>
      </c>
      <c r="B76" s="81" t="s">
        <v>89</v>
      </c>
      <c r="C76" s="7" t="s">
        <v>12</v>
      </c>
      <c r="D76" s="7" t="s">
        <v>13</v>
      </c>
      <c r="E76" s="7" t="s">
        <v>98</v>
      </c>
      <c r="F76" s="7" t="s">
        <v>99</v>
      </c>
      <c r="G76" s="18"/>
      <c r="H76" s="59">
        <f>+H84+H87+H77+H90+H93</f>
        <v>25315200</v>
      </c>
      <c r="I76" s="59">
        <f t="shared" ref="I76:J76" si="85">+I84+I87+I77+I90+I93</f>
        <v>25582095.399999999</v>
      </c>
      <c r="J76" s="59">
        <f t="shared" si="85"/>
        <v>26333893.550000001</v>
      </c>
      <c r="K76" s="59">
        <f t="shared" ref="K76:M76" si="86">+K84+K87+K77+K90+K93</f>
        <v>0</v>
      </c>
      <c r="L76" s="59">
        <f t="shared" si="86"/>
        <v>0</v>
      </c>
      <c r="M76" s="59">
        <f t="shared" si="86"/>
        <v>0</v>
      </c>
      <c r="N76" s="59">
        <f t="shared" si="2"/>
        <v>25315200</v>
      </c>
      <c r="O76" s="59">
        <f t="shared" si="3"/>
        <v>25582095.399999999</v>
      </c>
      <c r="P76" s="59">
        <f t="shared" si="4"/>
        <v>26333893.550000001</v>
      </c>
      <c r="Q76" s="59">
        <f t="shared" ref="Q76:S76" si="87">+Q84+Q87+Q77+Q90+Q93</f>
        <v>0</v>
      </c>
      <c r="R76" s="59">
        <f t="shared" si="87"/>
        <v>0</v>
      </c>
      <c r="S76" s="59">
        <f t="shared" si="87"/>
        <v>0</v>
      </c>
      <c r="T76" s="59">
        <f t="shared" si="6"/>
        <v>25315200</v>
      </c>
      <c r="U76" s="59">
        <f t="shared" si="7"/>
        <v>25582095.399999999</v>
      </c>
      <c r="V76" s="59">
        <f t="shared" si="8"/>
        <v>26333893.550000001</v>
      </c>
      <c r="W76" s="59">
        <f t="shared" ref="W76:Y76" si="88">+W84+W87+W77+W90+W93</f>
        <v>0</v>
      </c>
      <c r="X76" s="59">
        <f t="shared" si="88"/>
        <v>0</v>
      </c>
      <c r="Y76" s="59">
        <f t="shared" si="88"/>
        <v>0</v>
      </c>
      <c r="Z76" s="59">
        <f t="shared" si="10"/>
        <v>25315200</v>
      </c>
      <c r="AA76" s="59">
        <f t="shared" si="11"/>
        <v>25582095.399999999</v>
      </c>
      <c r="AB76" s="59">
        <f t="shared" si="12"/>
        <v>26333893.550000001</v>
      </c>
    </row>
    <row r="77" spans="1:28" ht="25.5" customHeight="1">
      <c r="A77" s="175"/>
      <c r="B77" s="82" t="s">
        <v>166</v>
      </c>
      <c r="C77" s="36" t="s">
        <v>12</v>
      </c>
      <c r="D77" s="36" t="s">
        <v>13</v>
      </c>
      <c r="E77" s="36" t="s">
        <v>98</v>
      </c>
      <c r="F77" s="36" t="s">
        <v>163</v>
      </c>
      <c r="G77" s="37"/>
      <c r="H77" s="62">
        <f>H78+H82</f>
        <v>2862940</v>
      </c>
      <c r="I77" s="62">
        <f t="shared" ref="I77:J77" si="89">I78+I82</f>
        <v>3142480</v>
      </c>
      <c r="J77" s="62">
        <f t="shared" si="89"/>
        <v>3360660</v>
      </c>
      <c r="K77" s="62">
        <f t="shared" ref="K77:M77" si="90">K78+K82</f>
        <v>0</v>
      </c>
      <c r="L77" s="62">
        <f t="shared" si="90"/>
        <v>0</v>
      </c>
      <c r="M77" s="62">
        <f t="shared" si="90"/>
        <v>0</v>
      </c>
      <c r="N77" s="62">
        <f t="shared" si="2"/>
        <v>2862940</v>
      </c>
      <c r="O77" s="62">
        <f t="shared" si="3"/>
        <v>3142480</v>
      </c>
      <c r="P77" s="62">
        <f t="shared" si="4"/>
        <v>3360660</v>
      </c>
      <c r="Q77" s="62">
        <f t="shared" ref="Q77:S77" si="91">Q78+Q82</f>
        <v>0</v>
      </c>
      <c r="R77" s="62">
        <f t="shared" si="91"/>
        <v>0</v>
      </c>
      <c r="S77" s="62">
        <f t="shared" si="91"/>
        <v>0</v>
      </c>
      <c r="T77" s="62">
        <f t="shared" si="6"/>
        <v>2862940</v>
      </c>
      <c r="U77" s="62">
        <f t="shared" si="7"/>
        <v>3142480</v>
      </c>
      <c r="V77" s="62">
        <f t="shared" si="8"/>
        <v>3360660</v>
      </c>
      <c r="W77" s="62">
        <f t="shared" ref="W77:Y77" si="92">W78+W82</f>
        <v>0</v>
      </c>
      <c r="X77" s="62">
        <f t="shared" si="92"/>
        <v>0</v>
      </c>
      <c r="Y77" s="62">
        <f t="shared" si="92"/>
        <v>0</v>
      </c>
      <c r="Z77" s="62">
        <f t="shared" si="10"/>
        <v>2862940</v>
      </c>
      <c r="AA77" s="62">
        <f t="shared" si="11"/>
        <v>3142480</v>
      </c>
      <c r="AB77" s="62">
        <f t="shared" si="12"/>
        <v>3360660</v>
      </c>
    </row>
    <row r="78" spans="1:28" ht="26.4">
      <c r="A78" s="180"/>
      <c r="B78" s="75" t="s">
        <v>40</v>
      </c>
      <c r="C78" s="36" t="s">
        <v>12</v>
      </c>
      <c r="D78" s="36" t="s">
        <v>13</v>
      </c>
      <c r="E78" s="36" t="s">
        <v>98</v>
      </c>
      <c r="F78" s="36" t="s">
        <v>163</v>
      </c>
      <c r="G78" s="37" t="s">
        <v>38</v>
      </c>
      <c r="H78" s="62">
        <f>H79+H80+H81</f>
        <v>2824327</v>
      </c>
      <c r="I78" s="62">
        <f t="shared" ref="I78:J78" si="93">I79+I80+I81</f>
        <v>3102169.53</v>
      </c>
      <c r="J78" s="62">
        <f t="shared" si="93"/>
        <v>3319028.5</v>
      </c>
      <c r="K78" s="62">
        <f t="shared" ref="K78:M78" si="94">K79+K80+K81</f>
        <v>0</v>
      </c>
      <c r="L78" s="62">
        <f t="shared" si="94"/>
        <v>0</v>
      </c>
      <c r="M78" s="62">
        <f t="shared" si="94"/>
        <v>0</v>
      </c>
      <c r="N78" s="62">
        <f t="shared" si="2"/>
        <v>2824327</v>
      </c>
      <c r="O78" s="62">
        <f t="shared" si="3"/>
        <v>3102169.53</v>
      </c>
      <c r="P78" s="62">
        <f t="shared" si="4"/>
        <v>3319028.5</v>
      </c>
      <c r="Q78" s="62">
        <f t="shared" ref="Q78:S78" si="95">Q79+Q80+Q81</f>
        <v>0</v>
      </c>
      <c r="R78" s="62">
        <f t="shared" si="95"/>
        <v>0</v>
      </c>
      <c r="S78" s="62">
        <f t="shared" si="95"/>
        <v>0</v>
      </c>
      <c r="T78" s="62">
        <f t="shared" si="6"/>
        <v>2824327</v>
      </c>
      <c r="U78" s="62">
        <f t="shared" si="7"/>
        <v>3102169.53</v>
      </c>
      <c r="V78" s="62">
        <f t="shared" si="8"/>
        <v>3319028.5</v>
      </c>
      <c r="W78" s="62">
        <f t="shared" ref="W78:Y78" si="96">W79+W80+W81</f>
        <v>0</v>
      </c>
      <c r="X78" s="62">
        <f t="shared" si="96"/>
        <v>0</v>
      </c>
      <c r="Y78" s="62">
        <f t="shared" si="96"/>
        <v>0</v>
      </c>
      <c r="Z78" s="62">
        <f t="shared" si="10"/>
        <v>2824327</v>
      </c>
      <c r="AA78" s="62">
        <f t="shared" si="11"/>
        <v>3102169.53</v>
      </c>
      <c r="AB78" s="62">
        <f t="shared" si="12"/>
        <v>3319028.5</v>
      </c>
    </row>
    <row r="79" spans="1:28">
      <c r="A79" s="180"/>
      <c r="B79" s="103" t="s">
        <v>41</v>
      </c>
      <c r="C79" s="36" t="s">
        <v>12</v>
      </c>
      <c r="D79" s="36" t="s">
        <v>13</v>
      </c>
      <c r="E79" s="36" t="s">
        <v>98</v>
      </c>
      <c r="F79" s="36" t="s">
        <v>163</v>
      </c>
      <c r="G79" s="37" t="s">
        <v>39</v>
      </c>
      <c r="H79" s="185">
        <v>2747101</v>
      </c>
      <c r="I79" s="185">
        <v>3021551.53</v>
      </c>
      <c r="J79" s="185">
        <v>3235760.5</v>
      </c>
      <c r="K79" s="185"/>
      <c r="L79" s="185"/>
      <c r="M79" s="185"/>
      <c r="N79" s="185">
        <f t="shared" si="2"/>
        <v>2747101</v>
      </c>
      <c r="O79" s="185">
        <f t="shared" si="3"/>
        <v>3021551.53</v>
      </c>
      <c r="P79" s="185">
        <f t="shared" si="4"/>
        <v>3235760.5</v>
      </c>
      <c r="Q79" s="185"/>
      <c r="R79" s="185"/>
      <c r="S79" s="185"/>
      <c r="T79" s="185">
        <f t="shared" si="6"/>
        <v>2747101</v>
      </c>
      <c r="U79" s="185">
        <f t="shared" si="7"/>
        <v>3021551.53</v>
      </c>
      <c r="V79" s="185">
        <f t="shared" si="8"/>
        <v>3235760.5</v>
      </c>
      <c r="W79" s="185"/>
      <c r="X79" s="185"/>
      <c r="Y79" s="185"/>
      <c r="Z79" s="185">
        <f t="shared" si="10"/>
        <v>2747101</v>
      </c>
      <c r="AA79" s="185">
        <f t="shared" si="11"/>
        <v>3021551.53</v>
      </c>
      <c r="AB79" s="185">
        <f t="shared" si="12"/>
        <v>3235760.5</v>
      </c>
    </row>
    <row r="80" spans="1:28">
      <c r="A80" s="180"/>
      <c r="B80" s="82" t="s">
        <v>167</v>
      </c>
      <c r="C80" s="36" t="s">
        <v>12</v>
      </c>
      <c r="D80" s="36" t="s">
        <v>13</v>
      </c>
      <c r="E80" s="36" t="s">
        <v>98</v>
      </c>
      <c r="F80" s="36" t="s">
        <v>163</v>
      </c>
      <c r="G80" s="37" t="s">
        <v>164</v>
      </c>
      <c r="H80" s="185">
        <v>38613</v>
      </c>
      <c r="I80" s="185">
        <v>40309</v>
      </c>
      <c r="J80" s="185">
        <v>41634</v>
      </c>
      <c r="K80" s="185"/>
      <c r="L80" s="185"/>
      <c r="M80" s="185"/>
      <c r="N80" s="185">
        <f t="shared" si="2"/>
        <v>38613</v>
      </c>
      <c r="O80" s="185">
        <f t="shared" si="3"/>
        <v>40309</v>
      </c>
      <c r="P80" s="185">
        <f t="shared" si="4"/>
        <v>41634</v>
      </c>
      <c r="Q80" s="185"/>
      <c r="R80" s="185"/>
      <c r="S80" s="185"/>
      <c r="T80" s="185">
        <f t="shared" si="6"/>
        <v>38613</v>
      </c>
      <c r="U80" s="185">
        <f t="shared" si="7"/>
        <v>40309</v>
      </c>
      <c r="V80" s="185">
        <f t="shared" si="8"/>
        <v>41634</v>
      </c>
      <c r="W80" s="185"/>
      <c r="X80" s="185"/>
      <c r="Y80" s="185"/>
      <c r="Z80" s="185">
        <f t="shared" si="10"/>
        <v>38613</v>
      </c>
      <c r="AA80" s="185">
        <f t="shared" si="11"/>
        <v>40309</v>
      </c>
      <c r="AB80" s="185">
        <f t="shared" si="12"/>
        <v>41634</v>
      </c>
    </row>
    <row r="81" spans="1:28" ht="26.4">
      <c r="A81" s="180"/>
      <c r="B81" s="82" t="s">
        <v>168</v>
      </c>
      <c r="C81" s="36" t="s">
        <v>12</v>
      </c>
      <c r="D81" s="36" t="s">
        <v>13</v>
      </c>
      <c r="E81" s="36" t="s">
        <v>98</v>
      </c>
      <c r="F81" s="36" t="s">
        <v>163</v>
      </c>
      <c r="G81" s="37" t="s">
        <v>165</v>
      </c>
      <c r="H81" s="185">
        <v>38613</v>
      </c>
      <c r="I81" s="185">
        <v>40309</v>
      </c>
      <c r="J81" s="185">
        <v>41634</v>
      </c>
      <c r="K81" s="185"/>
      <c r="L81" s="185"/>
      <c r="M81" s="185"/>
      <c r="N81" s="185">
        <f t="shared" si="2"/>
        <v>38613</v>
      </c>
      <c r="O81" s="185">
        <f t="shared" si="3"/>
        <v>40309</v>
      </c>
      <c r="P81" s="185">
        <f t="shared" si="4"/>
        <v>41634</v>
      </c>
      <c r="Q81" s="185"/>
      <c r="R81" s="185"/>
      <c r="S81" s="185"/>
      <c r="T81" s="185">
        <f t="shared" si="6"/>
        <v>38613</v>
      </c>
      <c r="U81" s="185">
        <f t="shared" si="7"/>
        <v>40309</v>
      </c>
      <c r="V81" s="185">
        <f t="shared" si="8"/>
        <v>41634</v>
      </c>
      <c r="W81" s="185"/>
      <c r="X81" s="185"/>
      <c r="Y81" s="185"/>
      <c r="Z81" s="185">
        <f t="shared" si="10"/>
        <v>38613</v>
      </c>
      <c r="AA81" s="185">
        <f t="shared" si="11"/>
        <v>40309</v>
      </c>
      <c r="AB81" s="185">
        <f t="shared" si="12"/>
        <v>41634</v>
      </c>
    </row>
    <row r="82" spans="1:28">
      <c r="A82" s="180"/>
      <c r="B82" s="82" t="s">
        <v>45</v>
      </c>
      <c r="C82" s="36" t="s">
        <v>12</v>
      </c>
      <c r="D82" s="36" t="s">
        <v>13</v>
      </c>
      <c r="E82" s="36" t="s">
        <v>98</v>
      </c>
      <c r="F82" s="36" t="s">
        <v>163</v>
      </c>
      <c r="G82" s="37" t="s">
        <v>43</v>
      </c>
      <c r="H82" s="62">
        <f>H83</f>
        <v>38613</v>
      </c>
      <c r="I82" s="62">
        <f t="shared" ref="I82:M82" si="97">I83</f>
        <v>40310.47</v>
      </c>
      <c r="J82" s="62">
        <f t="shared" si="97"/>
        <v>41631.5</v>
      </c>
      <c r="K82" s="62">
        <f t="shared" si="97"/>
        <v>0</v>
      </c>
      <c r="L82" s="62">
        <f t="shared" si="97"/>
        <v>0</v>
      </c>
      <c r="M82" s="62">
        <f t="shared" si="97"/>
        <v>0</v>
      </c>
      <c r="N82" s="62">
        <f t="shared" si="2"/>
        <v>38613</v>
      </c>
      <c r="O82" s="62">
        <f t="shared" si="3"/>
        <v>40310.47</v>
      </c>
      <c r="P82" s="62">
        <f t="shared" si="4"/>
        <v>41631.5</v>
      </c>
      <c r="Q82" s="62">
        <f t="shared" ref="Q82:S82" si="98">Q83</f>
        <v>0</v>
      </c>
      <c r="R82" s="62">
        <f t="shared" si="98"/>
        <v>0</v>
      </c>
      <c r="S82" s="62">
        <f t="shared" si="98"/>
        <v>0</v>
      </c>
      <c r="T82" s="62">
        <f t="shared" si="6"/>
        <v>38613</v>
      </c>
      <c r="U82" s="62">
        <f t="shared" si="7"/>
        <v>40310.47</v>
      </c>
      <c r="V82" s="62">
        <f t="shared" si="8"/>
        <v>41631.5</v>
      </c>
      <c r="W82" s="62">
        <f t="shared" ref="W82:Y82" si="99">W83</f>
        <v>0</v>
      </c>
      <c r="X82" s="62">
        <f t="shared" si="99"/>
        <v>0</v>
      </c>
      <c r="Y82" s="62">
        <f t="shared" si="99"/>
        <v>0</v>
      </c>
      <c r="Z82" s="62">
        <f t="shared" si="10"/>
        <v>38613</v>
      </c>
      <c r="AA82" s="62">
        <f t="shared" si="11"/>
        <v>40310.47</v>
      </c>
      <c r="AB82" s="62">
        <f t="shared" si="12"/>
        <v>41631.5</v>
      </c>
    </row>
    <row r="83" spans="1:28" ht="39.6">
      <c r="A83" s="180"/>
      <c r="B83" s="82" t="s">
        <v>169</v>
      </c>
      <c r="C83" s="36" t="s">
        <v>12</v>
      </c>
      <c r="D83" s="36" t="s">
        <v>13</v>
      </c>
      <c r="E83" s="36" t="s">
        <v>98</v>
      </c>
      <c r="F83" s="36" t="s">
        <v>163</v>
      </c>
      <c r="G83" s="37" t="s">
        <v>44</v>
      </c>
      <c r="H83" s="185">
        <v>38613</v>
      </c>
      <c r="I83" s="185">
        <v>40310.47</v>
      </c>
      <c r="J83" s="185">
        <v>41631.5</v>
      </c>
      <c r="K83" s="185"/>
      <c r="L83" s="185"/>
      <c r="M83" s="185"/>
      <c r="N83" s="185">
        <f t="shared" si="2"/>
        <v>38613</v>
      </c>
      <c r="O83" s="185">
        <f t="shared" si="3"/>
        <v>40310.47</v>
      </c>
      <c r="P83" s="185">
        <f t="shared" si="4"/>
        <v>41631.5</v>
      </c>
      <c r="Q83" s="185"/>
      <c r="R83" s="185"/>
      <c r="S83" s="185"/>
      <c r="T83" s="185">
        <f t="shared" si="6"/>
        <v>38613</v>
      </c>
      <c r="U83" s="185">
        <f t="shared" si="7"/>
        <v>40310.47</v>
      </c>
      <c r="V83" s="185">
        <f t="shared" si="8"/>
        <v>41631.5</v>
      </c>
      <c r="W83" s="185"/>
      <c r="X83" s="185"/>
      <c r="Y83" s="185"/>
      <c r="Z83" s="185">
        <f t="shared" si="10"/>
        <v>38613</v>
      </c>
      <c r="AA83" s="185">
        <f t="shared" si="11"/>
        <v>40310.47</v>
      </c>
      <c r="AB83" s="185">
        <f t="shared" si="12"/>
        <v>41631.5</v>
      </c>
    </row>
    <row r="84" spans="1:28" ht="26.4">
      <c r="A84" s="301"/>
      <c r="B84" s="196" t="s">
        <v>90</v>
      </c>
      <c r="C84" s="6" t="s">
        <v>12</v>
      </c>
      <c r="D84" s="6" t="s">
        <v>13</v>
      </c>
      <c r="E84" s="6" t="s">
        <v>98</v>
      </c>
      <c r="F84" s="6" t="s">
        <v>104</v>
      </c>
      <c r="G84" s="18"/>
      <c r="H84" s="58">
        <f>H85</f>
        <v>13802260</v>
      </c>
      <c r="I84" s="58">
        <f t="shared" ref="I84:J85" si="100">I85</f>
        <v>13759615.4</v>
      </c>
      <c r="J84" s="58">
        <f t="shared" si="100"/>
        <v>13783233.550000001</v>
      </c>
      <c r="K84" s="58"/>
      <c r="L84" s="58"/>
      <c r="M84" s="58"/>
      <c r="N84" s="58">
        <f t="shared" si="2"/>
        <v>13802260</v>
      </c>
      <c r="O84" s="58">
        <f t="shared" si="3"/>
        <v>13759615.4</v>
      </c>
      <c r="P84" s="58">
        <f t="shared" si="4"/>
        <v>13783233.550000001</v>
      </c>
      <c r="Q84" s="58"/>
      <c r="R84" s="58"/>
      <c r="S84" s="58"/>
      <c r="T84" s="58">
        <f t="shared" si="6"/>
        <v>13802260</v>
      </c>
      <c r="U84" s="58">
        <f t="shared" si="7"/>
        <v>13759615.4</v>
      </c>
      <c r="V84" s="58">
        <f t="shared" si="8"/>
        <v>13783233.550000001</v>
      </c>
      <c r="W84" s="58"/>
      <c r="X84" s="58"/>
      <c r="Y84" s="58"/>
      <c r="Z84" s="58">
        <f t="shared" si="10"/>
        <v>13802260</v>
      </c>
      <c r="AA84" s="58">
        <f t="shared" si="11"/>
        <v>13759615.4</v>
      </c>
      <c r="AB84" s="58">
        <f t="shared" si="12"/>
        <v>13783233.550000001</v>
      </c>
    </row>
    <row r="85" spans="1:28" ht="26.4">
      <c r="A85" s="302"/>
      <c r="B85" s="75" t="s">
        <v>40</v>
      </c>
      <c r="C85" s="6" t="s">
        <v>12</v>
      </c>
      <c r="D85" s="6" t="s">
        <v>13</v>
      </c>
      <c r="E85" s="6" t="s">
        <v>98</v>
      </c>
      <c r="F85" s="6" t="s">
        <v>104</v>
      </c>
      <c r="G85" s="18" t="s">
        <v>38</v>
      </c>
      <c r="H85" s="58">
        <f>H86</f>
        <v>13802260</v>
      </c>
      <c r="I85" s="58">
        <f t="shared" si="100"/>
        <v>13759615.4</v>
      </c>
      <c r="J85" s="58">
        <f t="shared" si="100"/>
        <v>13783233.550000001</v>
      </c>
      <c r="K85" s="58"/>
      <c r="L85" s="58"/>
      <c r="M85" s="58"/>
      <c r="N85" s="58">
        <f t="shared" si="2"/>
        <v>13802260</v>
      </c>
      <c r="O85" s="58">
        <f t="shared" si="3"/>
        <v>13759615.4</v>
      </c>
      <c r="P85" s="58">
        <f t="shared" si="4"/>
        <v>13783233.550000001</v>
      </c>
      <c r="Q85" s="58"/>
      <c r="R85" s="58"/>
      <c r="S85" s="58"/>
      <c r="T85" s="58">
        <f t="shared" si="6"/>
        <v>13802260</v>
      </c>
      <c r="U85" s="58">
        <f t="shared" si="7"/>
        <v>13759615.4</v>
      </c>
      <c r="V85" s="58">
        <f t="shared" si="8"/>
        <v>13783233.550000001</v>
      </c>
      <c r="W85" s="58"/>
      <c r="X85" s="58"/>
      <c r="Y85" s="58"/>
      <c r="Z85" s="58">
        <f t="shared" si="10"/>
        <v>13802260</v>
      </c>
      <c r="AA85" s="58">
        <f t="shared" si="11"/>
        <v>13759615.4</v>
      </c>
      <c r="AB85" s="58">
        <f t="shared" si="12"/>
        <v>13783233.550000001</v>
      </c>
    </row>
    <row r="86" spans="1:28">
      <c r="A86" s="302"/>
      <c r="B86" s="85" t="s">
        <v>41</v>
      </c>
      <c r="C86" s="6" t="s">
        <v>12</v>
      </c>
      <c r="D86" s="6" t="s">
        <v>13</v>
      </c>
      <c r="E86" s="6" t="s">
        <v>98</v>
      </c>
      <c r="F86" s="6" t="s">
        <v>104</v>
      </c>
      <c r="G86" s="18" t="s">
        <v>39</v>
      </c>
      <c r="H86" s="185">
        <v>13802260</v>
      </c>
      <c r="I86" s="185">
        <v>13759615.4</v>
      </c>
      <c r="J86" s="185">
        <v>13783233.550000001</v>
      </c>
      <c r="K86" s="185"/>
      <c r="L86" s="185"/>
      <c r="M86" s="185"/>
      <c r="N86" s="185">
        <f t="shared" si="2"/>
        <v>13802260</v>
      </c>
      <c r="O86" s="185">
        <f t="shared" si="3"/>
        <v>13759615.4</v>
      </c>
      <c r="P86" s="185">
        <f t="shared" si="4"/>
        <v>13783233.550000001</v>
      </c>
      <c r="Q86" s="185"/>
      <c r="R86" s="185"/>
      <c r="S86" s="185"/>
      <c r="T86" s="185">
        <f t="shared" si="6"/>
        <v>13802260</v>
      </c>
      <c r="U86" s="185">
        <f t="shared" si="7"/>
        <v>13759615.4</v>
      </c>
      <c r="V86" s="185">
        <f t="shared" si="8"/>
        <v>13783233.550000001</v>
      </c>
      <c r="W86" s="185"/>
      <c r="X86" s="185"/>
      <c r="Y86" s="185"/>
      <c r="Z86" s="185">
        <f t="shared" si="10"/>
        <v>13802260</v>
      </c>
      <c r="AA86" s="185">
        <f t="shared" si="11"/>
        <v>13759615.4</v>
      </c>
      <c r="AB86" s="185">
        <f t="shared" si="12"/>
        <v>13783233.550000001</v>
      </c>
    </row>
    <row r="87" spans="1:28" ht="52.8">
      <c r="A87" s="301"/>
      <c r="B87" s="197" t="s">
        <v>195</v>
      </c>
      <c r="C87" s="6" t="s">
        <v>12</v>
      </c>
      <c r="D87" s="6" t="s">
        <v>13</v>
      </c>
      <c r="E87" s="6" t="s">
        <v>98</v>
      </c>
      <c r="F87" s="186" t="s">
        <v>279</v>
      </c>
      <c r="G87" s="18"/>
      <c r="H87" s="58">
        <f>H88</f>
        <v>150000</v>
      </c>
      <c r="I87" s="58">
        <f t="shared" ref="I87:M88" si="101">I88</f>
        <v>180000</v>
      </c>
      <c r="J87" s="58">
        <f t="shared" si="101"/>
        <v>190000</v>
      </c>
      <c r="K87" s="58">
        <f t="shared" si="101"/>
        <v>0</v>
      </c>
      <c r="L87" s="58">
        <f t="shared" si="101"/>
        <v>0</v>
      </c>
      <c r="M87" s="58">
        <f t="shared" si="101"/>
        <v>0</v>
      </c>
      <c r="N87" s="58">
        <f t="shared" si="2"/>
        <v>150000</v>
      </c>
      <c r="O87" s="58">
        <f t="shared" si="3"/>
        <v>180000</v>
      </c>
      <c r="P87" s="58">
        <f t="shared" si="4"/>
        <v>190000</v>
      </c>
      <c r="Q87" s="58">
        <f t="shared" ref="Q87:S88" si="102">Q88</f>
        <v>0</v>
      </c>
      <c r="R87" s="58">
        <f t="shared" si="102"/>
        <v>0</v>
      </c>
      <c r="S87" s="58">
        <f t="shared" si="102"/>
        <v>0</v>
      </c>
      <c r="T87" s="58">
        <f t="shared" si="6"/>
        <v>150000</v>
      </c>
      <c r="U87" s="58">
        <f t="shared" si="7"/>
        <v>180000</v>
      </c>
      <c r="V87" s="58">
        <f t="shared" si="8"/>
        <v>190000</v>
      </c>
      <c r="W87" s="58">
        <f t="shared" ref="W87:Y88" si="103">W88</f>
        <v>0</v>
      </c>
      <c r="X87" s="58">
        <f t="shared" si="103"/>
        <v>0</v>
      </c>
      <c r="Y87" s="58">
        <f t="shared" si="103"/>
        <v>0</v>
      </c>
      <c r="Z87" s="58">
        <f t="shared" si="10"/>
        <v>150000</v>
      </c>
      <c r="AA87" s="58">
        <f t="shared" si="11"/>
        <v>180000</v>
      </c>
      <c r="AB87" s="58">
        <f t="shared" si="12"/>
        <v>190000</v>
      </c>
    </row>
    <row r="88" spans="1:28" ht="26.4">
      <c r="A88" s="302"/>
      <c r="B88" s="75" t="s">
        <v>40</v>
      </c>
      <c r="C88" s="6" t="s">
        <v>12</v>
      </c>
      <c r="D88" s="6" t="s">
        <v>13</v>
      </c>
      <c r="E88" s="6" t="s">
        <v>98</v>
      </c>
      <c r="F88" s="186" t="s">
        <v>279</v>
      </c>
      <c r="G88" s="56" t="s">
        <v>38</v>
      </c>
      <c r="H88" s="58">
        <f>H89</f>
        <v>150000</v>
      </c>
      <c r="I88" s="58">
        <f t="shared" si="101"/>
        <v>180000</v>
      </c>
      <c r="J88" s="58">
        <f t="shared" si="101"/>
        <v>190000</v>
      </c>
      <c r="K88" s="58">
        <f t="shared" si="101"/>
        <v>0</v>
      </c>
      <c r="L88" s="58">
        <f t="shared" si="101"/>
        <v>0</v>
      </c>
      <c r="M88" s="58">
        <f t="shared" si="101"/>
        <v>0</v>
      </c>
      <c r="N88" s="58">
        <f t="shared" si="2"/>
        <v>150000</v>
      </c>
      <c r="O88" s="58">
        <f t="shared" si="3"/>
        <v>180000</v>
      </c>
      <c r="P88" s="58">
        <f t="shared" si="4"/>
        <v>190000</v>
      </c>
      <c r="Q88" s="58">
        <f t="shared" si="102"/>
        <v>0</v>
      </c>
      <c r="R88" s="58">
        <f t="shared" si="102"/>
        <v>0</v>
      </c>
      <c r="S88" s="58">
        <f t="shared" si="102"/>
        <v>0</v>
      </c>
      <c r="T88" s="58">
        <f t="shared" si="6"/>
        <v>150000</v>
      </c>
      <c r="U88" s="58">
        <f t="shared" si="7"/>
        <v>180000</v>
      </c>
      <c r="V88" s="58">
        <f t="shared" si="8"/>
        <v>190000</v>
      </c>
      <c r="W88" s="58">
        <f t="shared" si="103"/>
        <v>0</v>
      </c>
      <c r="X88" s="58">
        <f t="shared" si="103"/>
        <v>0</v>
      </c>
      <c r="Y88" s="58">
        <f t="shared" si="103"/>
        <v>0</v>
      </c>
      <c r="Z88" s="58">
        <f t="shared" si="10"/>
        <v>150000</v>
      </c>
      <c r="AA88" s="58">
        <f t="shared" si="11"/>
        <v>180000</v>
      </c>
      <c r="AB88" s="58">
        <f t="shared" si="12"/>
        <v>190000</v>
      </c>
    </row>
    <row r="89" spans="1:28">
      <c r="A89" s="302"/>
      <c r="B89" s="85" t="s">
        <v>41</v>
      </c>
      <c r="C89" s="6" t="s">
        <v>12</v>
      </c>
      <c r="D89" s="6" t="s">
        <v>13</v>
      </c>
      <c r="E89" s="6" t="s">
        <v>98</v>
      </c>
      <c r="F89" s="186" t="s">
        <v>279</v>
      </c>
      <c r="G89" s="56" t="s">
        <v>39</v>
      </c>
      <c r="H89" s="185">
        <v>150000</v>
      </c>
      <c r="I89" s="185">
        <v>180000</v>
      </c>
      <c r="J89" s="185">
        <v>190000</v>
      </c>
      <c r="K89" s="185"/>
      <c r="L89" s="185"/>
      <c r="M89" s="185"/>
      <c r="N89" s="185">
        <f t="shared" si="2"/>
        <v>150000</v>
      </c>
      <c r="O89" s="185">
        <f t="shared" si="3"/>
        <v>180000</v>
      </c>
      <c r="P89" s="185">
        <f t="shared" si="4"/>
        <v>190000</v>
      </c>
      <c r="Q89" s="185"/>
      <c r="R89" s="185"/>
      <c r="S89" s="185"/>
      <c r="T89" s="185">
        <f t="shared" si="6"/>
        <v>150000</v>
      </c>
      <c r="U89" s="185">
        <f t="shared" si="7"/>
        <v>180000</v>
      </c>
      <c r="V89" s="185">
        <f t="shared" si="8"/>
        <v>190000</v>
      </c>
      <c r="W89" s="185"/>
      <c r="X89" s="185"/>
      <c r="Y89" s="185"/>
      <c r="Z89" s="185">
        <f t="shared" si="10"/>
        <v>150000</v>
      </c>
      <c r="AA89" s="185">
        <f t="shared" si="11"/>
        <v>180000</v>
      </c>
      <c r="AB89" s="185">
        <f t="shared" si="12"/>
        <v>190000</v>
      </c>
    </row>
    <row r="90" spans="1:28" ht="26.4">
      <c r="A90" s="32"/>
      <c r="B90" s="200" t="s">
        <v>248</v>
      </c>
      <c r="C90" s="36" t="s">
        <v>12</v>
      </c>
      <c r="D90" s="36" t="s">
        <v>13</v>
      </c>
      <c r="E90" s="36" t="s">
        <v>98</v>
      </c>
      <c r="F90" s="188" t="s">
        <v>280</v>
      </c>
      <c r="G90" s="37"/>
      <c r="H90" s="62">
        <f>H91</f>
        <v>5000000</v>
      </c>
      <c r="I90" s="62">
        <f t="shared" ref="I90:M91" si="104">I91</f>
        <v>5000000</v>
      </c>
      <c r="J90" s="62">
        <f t="shared" si="104"/>
        <v>5500000</v>
      </c>
      <c r="K90" s="62">
        <f t="shared" si="104"/>
        <v>0</v>
      </c>
      <c r="L90" s="62">
        <f t="shared" si="104"/>
        <v>0</v>
      </c>
      <c r="M90" s="62">
        <f t="shared" si="104"/>
        <v>0</v>
      </c>
      <c r="N90" s="62">
        <f t="shared" si="2"/>
        <v>5000000</v>
      </c>
      <c r="O90" s="62">
        <f t="shared" si="3"/>
        <v>5000000</v>
      </c>
      <c r="P90" s="62">
        <f t="shared" si="4"/>
        <v>5500000</v>
      </c>
      <c r="Q90" s="62">
        <f t="shared" ref="Q90:S91" si="105">Q91</f>
        <v>0</v>
      </c>
      <c r="R90" s="62">
        <f t="shared" si="105"/>
        <v>0</v>
      </c>
      <c r="S90" s="62">
        <f t="shared" si="105"/>
        <v>0</v>
      </c>
      <c r="T90" s="62">
        <f t="shared" si="6"/>
        <v>5000000</v>
      </c>
      <c r="U90" s="62">
        <f t="shared" si="7"/>
        <v>5000000</v>
      </c>
      <c r="V90" s="62">
        <f t="shared" si="8"/>
        <v>5500000</v>
      </c>
      <c r="W90" s="62">
        <f t="shared" ref="W90:Y91" si="106">W91</f>
        <v>0</v>
      </c>
      <c r="X90" s="62">
        <f t="shared" si="106"/>
        <v>0</v>
      </c>
      <c r="Y90" s="62">
        <f t="shared" si="106"/>
        <v>0</v>
      </c>
      <c r="Z90" s="62">
        <f t="shared" si="10"/>
        <v>5000000</v>
      </c>
      <c r="AA90" s="62">
        <f t="shared" si="11"/>
        <v>5000000</v>
      </c>
      <c r="AB90" s="62">
        <f t="shared" si="12"/>
        <v>5500000</v>
      </c>
    </row>
    <row r="91" spans="1:28" ht="26.4">
      <c r="A91" s="32"/>
      <c r="B91" s="75" t="s">
        <v>40</v>
      </c>
      <c r="C91" s="36" t="s">
        <v>12</v>
      </c>
      <c r="D91" s="36" t="s">
        <v>13</v>
      </c>
      <c r="E91" s="36" t="s">
        <v>98</v>
      </c>
      <c r="F91" s="188" t="s">
        <v>280</v>
      </c>
      <c r="G91" s="37" t="s">
        <v>38</v>
      </c>
      <c r="H91" s="62">
        <f>H92</f>
        <v>5000000</v>
      </c>
      <c r="I91" s="62">
        <f t="shared" si="104"/>
        <v>5000000</v>
      </c>
      <c r="J91" s="62">
        <f t="shared" si="104"/>
        <v>5500000</v>
      </c>
      <c r="K91" s="62">
        <f t="shared" si="104"/>
        <v>0</v>
      </c>
      <c r="L91" s="62">
        <f t="shared" si="104"/>
        <v>0</v>
      </c>
      <c r="M91" s="62">
        <f t="shared" si="104"/>
        <v>0</v>
      </c>
      <c r="N91" s="62">
        <f t="shared" si="2"/>
        <v>5000000</v>
      </c>
      <c r="O91" s="62">
        <f t="shared" si="3"/>
        <v>5000000</v>
      </c>
      <c r="P91" s="62">
        <f t="shared" si="4"/>
        <v>5500000</v>
      </c>
      <c r="Q91" s="62">
        <f t="shared" si="105"/>
        <v>0</v>
      </c>
      <c r="R91" s="62">
        <f t="shared" si="105"/>
        <v>0</v>
      </c>
      <c r="S91" s="62">
        <f t="shared" si="105"/>
        <v>0</v>
      </c>
      <c r="T91" s="62">
        <f t="shared" si="6"/>
        <v>5000000</v>
      </c>
      <c r="U91" s="62">
        <f t="shared" si="7"/>
        <v>5000000</v>
      </c>
      <c r="V91" s="62">
        <f t="shared" si="8"/>
        <v>5500000</v>
      </c>
      <c r="W91" s="62">
        <f t="shared" si="106"/>
        <v>0</v>
      </c>
      <c r="X91" s="62">
        <f t="shared" si="106"/>
        <v>0</v>
      </c>
      <c r="Y91" s="62">
        <f t="shared" si="106"/>
        <v>0</v>
      </c>
      <c r="Z91" s="62">
        <f t="shared" si="10"/>
        <v>5000000</v>
      </c>
      <c r="AA91" s="62">
        <f t="shared" si="11"/>
        <v>5000000</v>
      </c>
      <c r="AB91" s="62">
        <f t="shared" si="12"/>
        <v>5500000</v>
      </c>
    </row>
    <row r="92" spans="1:28">
      <c r="A92" s="32"/>
      <c r="B92" s="103" t="s">
        <v>41</v>
      </c>
      <c r="C92" s="36" t="s">
        <v>12</v>
      </c>
      <c r="D92" s="36" t="s">
        <v>13</v>
      </c>
      <c r="E92" s="36" t="s">
        <v>98</v>
      </c>
      <c r="F92" s="188" t="s">
        <v>280</v>
      </c>
      <c r="G92" s="37" t="s">
        <v>39</v>
      </c>
      <c r="H92" s="185">
        <v>5000000</v>
      </c>
      <c r="I92" s="185">
        <v>5000000</v>
      </c>
      <c r="J92" s="185">
        <v>5500000</v>
      </c>
      <c r="K92" s="185"/>
      <c r="L92" s="185"/>
      <c r="M92" s="185"/>
      <c r="N92" s="185">
        <f t="shared" si="2"/>
        <v>5000000</v>
      </c>
      <c r="O92" s="185">
        <f t="shared" si="3"/>
        <v>5000000</v>
      </c>
      <c r="P92" s="185">
        <f t="shared" si="4"/>
        <v>5500000</v>
      </c>
      <c r="Q92" s="185"/>
      <c r="R92" s="185"/>
      <c r="S92" s="185"/>
      <c r="T92" s="185">
        <f t="shared" si="6"/>
        <v>5000000</v>
      </c>
      <c r="U92" s="185">
        <f t="shared" si="7"/>
        <v>5000000</v>
      </c>
      <c r="V92" s="185">
        <f t="shared" si="8"/>
        <v>5500000</v>
      </c>
      <c r="W92" s="185"/>
      <c r="X92" s="185"/>
      <c r="Y92" s="185"/>
      <c r="Z92" s="185">
        <f t="shared" si="10"/>
        <v>5000000</v>
      </c>
      <c r="AA92" s="185">
        <f t="shared" si="11"/>
        <v>5000000</v>
      </c>
      <c r="AB92" s="185">
        <f t="shared" si="12"/>
        <v>5500000</v>
      </c>
    </row>
    <row r="93" spans="1:28" ht="26.4">
      <c r="A93" s="181"/>
      <c r="B93" s="200" t="s">
        <v>249</v>
      </c>
      <c r="C93" s="36" t="s">
        <v>12</v>
      </c>
      <c r="D93" s="36" t="s">
        <v>13</v>
      </c>
      <c r="E93" s="36" t="s">
        <v>98</v>
      </c>
      <c r="F93" s="188" t="s">
        <v>283</v>
      </c>
      <c r="G93" s="37"/>
      <c r="H93" s="62">
        <f>H94</f>
        <v>3500000</v>
      </c>
      <c r="I93" s="62">
        <f t="shared" ref="I93:M94" si="107">I94</f>
        <v>3500000</v>
      </c>
      <c r="J93" s="62">
        <f t="shared" si="107"/>
        <v>3500000</v>
      </c>
      <c r="K93" s="62">
        <f t="shared" si="107"/>
        <v>0</v>
      </c>
      <c r="L93" s="62">
        <f t="shared" si="107"/>
        <v>0</v>
      </c>
      <c r="M93" s="62">
        <f t="shared" si="107"/>
        <v>0</v>
      </c>
      <c r="N93" s="62">
        <f t="shared" si="2"/>
        <v>3500000</v>
      </c>
      <c r="O93" s="62">
        <f t="shared" si="3"/>
        <v>3500000</v>
      </c>
      <c r="P93" s="62">
        <f t="shared" si="4"/>
        <v>3500000</v>
      </c>
      <c r="Q93" s="62">
        <f t="shared" ref="Q93:S94" si="108">Q94</f>
        <v>0</v>
      </c>
      <c r="R93" s="62">
        <f t="shared" si="108"/>
        <v>0</v>
      </c>
      <c r="S93" s="62">
        <f t="shared" si="108"/>
        <v>0</v>
      </c>
      <c r="T93" s="62">
        <f t="shared" si="6"/>
        <v>3500000</v>
      </c>
      <c r="U93" s="62">
        <f t="shared" si="7"/>
        <v>3500000</v>
      </c>
      <c r="V93" s="62">
        <f t="shared" si="8"/>
        <v>3500000</v>
      </c>
      <c r="W93" s="62">
        <f t="shared" ref="W93:Y94" si="109">W94</f>
        <v>0</v>
      </c>
      <c r="X93" s="62">
        <f t="shared" si="109"/>
        <v>0</v>
      </c>
      <c r="Y93" s="62">
        <f t="shared" si="109"/>
        <v>0</v>
      </c>
      <c r="Z93" s="62">
        <f t="shared" si="10"/>
        <v>3500000</v>
      </c>
      <c r="AA93" s="62">
        <f t="shared" si="11"/>
        <v>3500000</v>
      </c>
      <c r="AB93" s="62">
        <f t="shared" si="12"/>
        <v>3500000</v>
      </c>
    </row>
    <row r="94" spans="1:28" ht="26.4">
      <c r="A94" s="32"/>
      <c r="B94" s="75" t="s">
        <v>40</v>
      </c>
      <c r="C94" s="36" t="s">
        <v>12</v>
      </c>
      <c r="D94" s="36" t="s">
        <v>13</v>
      </c>
      <c r="E94" s="36" t="s">
        <v>98</v>
      </c>
      <c r="F94" s="188" t="s">
        <v>283</v>
      </c>
      <c r="G94" s="37" t="s">
        <v>38</v>
      </c>
      <c r="H94" s="62">
        <f>H95</f>
        <v>3500000</v>
      </c>
      <c r="I94" s="62">
        <f t="shared" si="107"/>
        <v>3500000</v>
      </c>
      <c r="J94" s="62">
        <f t="shared" si="107"/>
        <v>3500000</v>
      </c>
      <c r="K94" s="62">
        <f t="shared" si="107"/>
        <v>0</v>
      </c>
      <c r="L94" s="62">
        <f t="shared" si="107"/>
        <v>0</v>
      </c>
      <c r="M94" s="62">
        <f t="shared" si="107"/>
        <v>0</v>
      </c>
      <c r="N94" s="62">
        <f t="shared" si="2"/>
        <v>3500000</v>
      </c>
      <c r="O94" s="62">
        <f t="shared" si="3"/>
        <v>3500000</v>
      </c>
      <c r="P94" s="62">
        <f t="shared" si="4"/>
        <v>3500000</v>
      </c>
      <c r="Q94" s="62">
        <f t="shared" si="108"/>
        <v>0</v>
      </c>
      <c r="R94" s="62">
        <f t="shared" si="108"/>
        <v>0</v>
      </c>
      <c r="S94" s="62">
        <f t="shared" si="108"/>
        <v>0</v>
      </c>
      <c r="T94" s="62">
        <f t="shared" si="6"/>
        <v>3500000</v>
      </c>
      <c r="U94" s="62">
        <f t="shared" si="7"/>
        <v>3500000</v>
      </c>
      <c r="V94" s="62">
        <f t="shared" si="8"/>
        <v>3500000</v>
      </c>
      <c r="W94" s="62">
        <f t="shared" si="109"/>
        <v>0</v>
      </c>
      <c r="X94" s="62">
        <f t="shared" si="109"/>
        <v>0</v>
      </c>
      <c r="Y94" s="62">
        <f t="shared" si="109"/>
        <v>0</v>
      </c>
      <c r="Z94" s="62">
        <f t="shared" si="10"/>
        <v>3500000</v>
      </c>
      <c r="AA94" s="62">
        <f t="shared" si="11"/>
        <v>3500000</v>
      </c>
      <c r="AB94" s="62">
        <f t="shared" si="12"/>
        <v>3500000</v>
      </c>
    </row>
    <row r="95" spans="1:28">
      <c r="A95" s="32"/>
      <c r="B95" s="103" t="s">
        <v>41</v>
      </c>
      <c r="C95" s="36" t="s">
        <v>12</v>
      </c>
      <c r="D95" s="36" t="s">
        <v>13</v>
      </c>
      <c r="E95" s="36" t="s">
        <v>98</v>
      </c>
      <c r="F95" s="188" t="s">
        <v>283</v>
      </c>
      <c r="G95" s="37" t="s">
        <v>39</v>
      </c>
      <c r="H95" s="185">
        <v>3500000</v>
      </c>
      <c r="I95" s="185">
        <v>3500000</v>
      </c>
      <c r="J95" s="185">
        <v>3500000</v>
      </c>
      <c r="K95" s="185"/>
      <c r="L95" s="185"/>
      <c r="M95" s="185"/>
      <c r="N95" s="185">
        <f t="shared" ref="N95:N161" si="110">H95+K95</f>
        <v>3500000</v>
      </c>
      <c r="O95" s="185">
        <f t="shared" ref="O95:O161" si="111">I95+L95</f>
        <v>3500000</v>
      </c>
      <c r="P95" s="185">
        <f t="shared" ref="P95:P161" si="112">J95+M95</f>
        <v>3500000</v>
      </c>
      <c r="Q95" s="185"/>
      <c r="R95" s="185"/>
      <c r="S95" s="185"/>
      <c r="T95" s="185">
        <f t="shared" ref="T95:T149" si="113">N95+Q95</f>
        <v>3500000</v>
      </c>
      <c r="U95" s="185">
        <f t="shared" ref="U95:U149" si="114">O95+R95</f>
        <v>3500000</v>
      </c>
      <c r="V95" s="185">
        <f t="shared" ref="V95:V149" si="115">P95+S95</f>
        <v>3500000</v>
      </c>
      <c r="W95" s="185"/>
      <c r="X95" s="185"/>
      <c r="Y95" s="185"/>
      <c r="Z95" s="185">
        <f t="shared" ref="Z95:Z149" si="116">T95+W95</f>
        <v>3500000</v>
      </c>
      <c r="AA95" s="185">
        <f t="shared" ref="AA95:AA149" si="117">U95+X95</f>
        <v>3500000</v>
      </c>
      <c r="AB95" s="185">
        <f t="shared" ref="AB95:AB149" si="118">V95+Y95</f>
        <v>3500000</v>
      </c>
    </row>
    <row r="96" spans="1:28" ht="26.4">
      <c r="A96" s="181" t="s">
        <v>25</v>
      </c>
      <c r="B96" s="81" t="s">
        <v>91</v>
      </c>
      <c r="C96" s="7" t="s">
        <v>12</v>
      </c>
      <c r="D96" s="7" t="s">
        <v>4</v>
      </c>
      <c r="E96" s="7" t="s">
        <v>98</v>
      </c>
      <c r="F96" s="7" t="s">
        <v>99</v>
      </c>
      <c r="G96" s="18"/>
      <c r="H96" s="59">
        <f>H97</f>
        <v>1000000</v>
      </c>
      <c r="I96" s="59">
        <f t="shared" ref="I96:M96" si="119">I97</f>
        <v>1000000</v>
      </c>
      <c r="J96" s="59">
        <f t="shared" si="119"/>
        <v>1000000</v>
      </c>
      <c r="K96" s="59">
        <f t="shared" si="119"/>
        <v>0</v>
      </c>
      <c r="L96" s="59">
        <f t="shared" si="119"/>
        <v>0</v>
      </c>
      <c r="M96" s="59">
        <f t="shared" si="119"/>
        <v>0</v>
      </c>
      <c r="N96" s="59">
        <f t="shared" si="110"/>
        <v>1000000</v>
      </c>
      <c r="O96" s="59">
        <f t="shared" si="111"/>
        <v>1000000</v>
      </c>
      <c r="P96" s="59">
        <f t="shared" si="112"/>
        <v>1000000</v>
      </c>
      <c r="Q96" s="59">
        <f t="shared" ref="Q96:S96" si="120">Q97</f>
        <v>0</v>
      </c>
      <c r="R96" s="59">
        <f t="shared" si="120"/>
        <v>0</v>
      </c>
      <c r="S96" s="59">
        <f t="shared" si="120"/>
        <v>0</v>
      </c>
      <c r="T96" s="59">
        <f t="shared" si="113"/>
        <v>1000000</v>
      </c>
      <c r="U96" s="59">
        <f t="shared" si="114"/>
        <v>1000000</v>
      </c>
      <c r="V96" s="59">
        <f t="shared" si="115"/>
        <v>1000000</v>
      </c>
      <c r="W96" s="59">
        <f t="shared" ref="W96:Y96" si="121">W97</f>
        <v>0</v>
      </c>
      <c r="X96" s="59">
        <f t="shared" si="121"/>
        <v>0</v>
      </c>
      <c r="Y96" s="59">
        <f t="shared" si="121"/>
        <v>0</v>
      </c>
      <c r="Z96" s="59">
        <f t="shared" si="116"/>
        <v>1000000</v>
      </c>
      <c r="AA96" s="59">
        <f t="shared" si="117"/>
        <v>1000000</v>
      </c>
      <c r="AB96" s="59">
        <f t="shared" si="118"/>
        <v>1000000</v>
      </c>
    </row>
    <row r="97" spans="1:28">
      <c r="A97" s="303"/>
      <c r="B97" s="27" t="s">
        <v>42</v>
      </c>
      <c r="C97" s="6" t="s">
        <v>12</v>
      </c>
      <c r="D97" s="55" t="s">
        <v>4</v>
      </c>
      <c r="E97" s="6" t="s">
        <v>98</v>
      </c>
      <c r="F97" s="6" t="s">
        <v>101</v>
      </c>
      <c r="G97" s="18"/>
      <c r="H97" s="58">
        <f>+H98+H100+H103</f>
        <v>1000000</v>
      </c>
      <c r="I97" s="58">
        <f t="shared" ref="I97:J97" si="122">+I98+I100+I103</f>
        <v>1000000</v>
      </c>
      <c r="J97" s="58">
        <f t="shared" si="122"/>
        <v>1000000</v>
      </c>
      <c r="K97" s="58">
        <f t="shared" ref="K97:M97" si="123">+K98+K100+K103</f>
        <v>0</v>
      </c>
      <c r="L97" s="58">
        <f t="shared" si="123"/>
        <v>0</v>
      </c>
      <c r="M97" s="58">
        <f t="shared" si="123"/>
        <v>0</v>
      </c>
      <c r="N97" s="58">
        <f t="shared" si="110"/>
        <v>1000000</v>
      </c>
      <c r="O97" s="58">
        <f t="shared" si="111"/>
        <v>1000000</v>
      </c>
      <c r="P97" s="58">
        <f t="shared" si="112"/>
        <v>1000000</v>
      </c>
      <c r="Q97" s="58">
        <f t="shared" ref="Q97:S97" si="124">+Q98+Q100+Q103</f>
        <v>0</v>
      </c>
      <c r="R97" s="58">
        <f t="shared" si="124"/>
        <v>0</v>
      </c>
      <c r="S97" s="58">
        <f t="shared" si="124"/>
        <v>0</v>
      </c>
      <c r="T97" s="58">
        <f t="shared" si="113"/>
        <v>1000000</v>
      </c>
      <c r="U97" s="58">
        <f t="shared" si="114"/>
        <v>1000000</v>
      </c>
      <c r="V97" s="58">
        <f t="shared" si="115"/>
        <v>1000000</v>
      </c>
      <c r="W97" s="58">
        <f t="shared" ref="W97:Y97" si="125">+W98+W100+W103</f>
        <v>0</v>
      </c>
      <c r="X97" s="58">
        <f t="shared" si="125"/>
        <v>0</v>
      </c>
      <c r="Y97" s="58">
        <f t="shared" si="125"/>
        <v>0</v>
      </c>
      <c r="Z97" s="58">
        <f t="shared" si="116"/>
        <v>1000000</v>
      </c>
      <c r="AA97" s="58">
        <f t="shared" si="117"/>
        <v>1000000</v>
      </c>
      <c r="AB97" s="58">
        <f t="shared" si="118"/>
        <v>1000000</v>
      </c>
    </row>
    <row r="98" spans="1:28" ht="26.4">
      <c r="A98" s="303"/>
      <c r="B98" s="57" t="s">
        <v>172</v>
      </c>
      <c r="C98" s="6" t="s">
        <v>12</v>
      </c>
      <c r="D98" s="55" t="s">
        <v>4</v>
      </c>
      <c r="E98" s="6" t="s">
        <v>98</v>
      </c>
      <c r="F98" s="6" t="s">
        <v>101</v>
      </c>
      <c r="G98" s="56" t="s">
        <v>31</v>
      </c>
      <c r="H98" s="58">
        <f>H99</f>
        <v>50000</v>
      </c>
      <c r="I98" s="58">
        <f t="shared" ref="I98:M98" si="126">I99</f>
        <v>50000</v>
      </c>
      <c r="J98" s="58">
        <f t="shared" si="126"/>
        <v>50000</v>
      </c>
      <c r="K98" s="58">
        <f t="shared" si="126"/>
        <v>0</v>
      </c>
      <c r="L98" s="58">
        <f t="shared" si="126"/>
        <v>0</v>
      </c>
      <c r="M98" s="58">
        <f t="shared" si="126"/>
        <v>0</v>
      </c>
      <c r="N98" s="58">
        <f t="shared" si="110"/>
        <v>50000</v>
      </c>
      <c r="O98" s="58">
        <f t="shared" si="111"/>
        <v>50000</v>
      </c>
      <c r="P98" s="58">
        <f t="shared" si="112"/>
        <v>50000</v>
      </c>
      <c r="Q98" s="58">
        <f t="shared" ref="Q98:S98" si="127">Q99</f>
        <v>0</v>
      </c>
      <c r="R98" s="58">
        <f t="shared" si="127"/>
        <v>0</v>
      </c>
      <c r="S98" s="58">
        <f t="shared" si="127"/>
        <v>0</v>
      </c>
      <c r="T98" s="58">
        <f t="shared" si="113"/>
        <v>50000</v>
      </c>
      <c r="U98" s="58">
        <f t="shared" si="114"/>
        <v>50000</v>
      </c>
      <c r="V98" s="58">
        <f t="shared" si="115"/>
        <v>50000</v>
      </c>
      <c r="W98" s="58">
        <f t="shared" ref="W98:Y98" si="128">W99</f>
        <v>0</v>
      </c>
      <c r="X98" s="58">
        <f t="shared" si="128"/>
        <v>0</v>
      </c>
      <c r="Y98" s="58">
        <f t="shared" si="128"/>
        <v>0</v>
      </c>
      <c r="Z98" s="58">
        <f t="shared" si="116"/>
        <v>50000</v>
      </c>
      <c r="AA98" s="58">
        <f t="shared" si="117"/>
        <v>50000</v>
      </c>
      <c r="AB98" s="58">
        <f t="shared" si="118"/>
        <v>50000</v>
      </c>
    </row>
    <row r="99" spans="1:28" ht="26.4">
      <c r="A99" s="303"/>
      <c r="B99" s="57" t="s">
        <v>33</v>
      </c>
      <c r="C99" s="6" t="s">
        <v>12</v>
      </c>
      <c r="D99" s="55" t="s">
        <v>4</v>
      </c>
      <c r="E99" s="6" t="s">
        <v>98</v>
      </c>
      <c r="F99" s="6" t="s">
        <v>101</v>
      </c>
      <c r="G99" s="56" t="s">
        <v>32</v>
      </c>
      <c r="H99" s="185">
        <v>50000</v>
      </c>
      <c r="I99" s="185">
        <v>50000</v>
      </c>
      <c r="J99" s="185">
        <v>50000</v>
      </c>
      <c r="K99" s="185"/>
      <c r="L99" s="185"/>
      <c r="M99" s="185"/>
      <c r="N99" s="185">
        <f t="shared" si="110"/>
        <v>50000</v>
      </c>
      <c r="O99" s="185">
        <f t="shared" si="111"/>
        <v>50000</v>
      </c>
      <c r="P99" s="185">
        <f t="shared" si="112"/>
        <v>50000</v>
      </c>
      <c r="Q99" s="185"/>
      <c r="R99" s="185"/>
      <c r="S99" s="185"/>
      <c r="T99" s="185">
        <f t="shared" si="113"/>
        <v>50000</v>
      </c>
      <c r="U99" s="185">
        <f t="shared" si="114"/>
        <v>50000</v>
      </c>
      <c r="V99" s="185">
        <f t="shared" si="115"/>
        <v>50000</v>
      </c>
      <c r="W99" s="185"/>
      <c r="X99" s="185"/>
      <c r="Y99" s="185"/>
      <c r="Z99" s="185">
        <f t="shared" si="116"/>
        <v>50000</v>
      </c>
      <c r="AA99" s="185">
        <f t="shared" si="117"/>
        <v>50000</v>
      </c>
      <c r="AB99" s="185">
        <f t="shared" si="118"/>
        <v>50000</v>
      </c>
    </row>
    <row r="100" spans="1:28">
      <c r="A100" s="303"/>
      <c r="B100" s="57" t="s">
        <v>34</v>
      </c>
      <c r="C100" s="6" t="s">
        <v>12</v>
      </c>
      <c r="D100" s="55" t="s">
        <v>4</v>
      </c>
      <c r="E100" s="6" t="s">
        <v>98</v>
      </c>
      <c r="F100" s="6" t="s">
        <v>101</v>
      </c>
      <c r="G100" s="56" t="s">
        <v>35</v>
      </c>
      <c r="H100" s="58">
        <f>+H101+H102</f>
        <v>100000</v>
      </c>
      <c r="I100" s="58">
        <f t="shared" ref="I100:M100" si="129">+I101+I102</f>
        <v>100000</v>
      </c>
      <c r="J100" s="58">
        <f t="shared" si="129"/>
        <v>100000</v>
      </c>
      <c r="K100" s="58">
        <f t="shared" si="129"/>
        <v>0</v>
      </c>
      <c r="L100" s="58">
        <f t="shared" si="129"/>
        <v>0</v>
      </c>
      <c r="M100" s="58">
        <f t="shared" si="129"/>
        <v>0</v>
      </c>
      <c r="N100" s="58">
        <f t="shared" si="110"/>
        <v>100000</v>
      </c>
      <c r="O100" s="58">
        <f t="shared" si="111"/>
        <v>100000</v>
      </c>
      <c r="P100" s="58">
        <f t="shared" si="112"/>
        <v>100000</v>
      </c>
      <c r="Q100" s="58">
        <f t="shared" ref="Q100:S100" si="130">+Q101+Q102</f>
        <v>0</v>
      </c>
      <c r="R100" s="58">
        <f t="shared" si="130"/>
        <v>0</v>
      </c>
      <c r="S100" s="58">
        <f t="shared" si="130"/>
        <v>0</v>
      </c>
      <c r="T100" s="58">
        <f t="shared" si="113"/>
        <v>100000</v>
      </c>
      <c r="U100" s="58">
        <f t="shared" si="114"/>
        <v>100000</v>
      </c>
      <c r="V100" s="58">
        <f t="shared" si="115"/>
        <v>100000</v>
      </c>
      <c r="W100" s="58">
        <f t="shared" ref="W100:Y100" si="131">+W101+W102</f>
        <v>0</v>
      </c>
      <c r="X100" s="58">
        <f t="shared" si="131"/>
        <v>0</v>
      </c>
      <c r="Y100" s="58">
        <f t="shared" si="131"/>
        <v>0</v>
      </c>
      <c r="Z100" s="58">
        <f t="shared" si="116"/>
        <v>100000</v>
      </c>
      <c r="AA100" s="58">
        <f t="shared" si="117"/>
        <v>100000</v>
      </c>
      <c r="AB100" s="58">
        <f t="shared" si="118"/>
        <v>100000</v>
      </c>
    </row>
    <row r="101" spans="1:28">
      <c r="A101" s="303"/>
      <c r="B101" s="57" t="s">
        <v>153</v>
      </c>
      <c r="C101" s="6" t="s">
        <v>12</v>
      </c>
      <c r="D101" s="55" t="s">
        <v>4</v>
      </c>
      <c r="E101" s="6" t="s">
        <v>98</v>
      </c>
      <c r="F101" s="6" t="s">
        <v>101</v>
      </c>
      <c r="G101" s="56" t="s">
        <v>154</v>
      </c>
      <c r="H101" s="185">
        <v>40800</v>
      </c>
      <c r="I101" s="185">
        <v>40800</v>
      </c>
      <c r="J101" s="185">
        <v>40800</v>
      </c>
      <c r="K101" s="185"/>
      <c r="L101" s="185"/>
      <c r="M101" s="185"/>
      <c r="N101" s="185">
        <f t="shared" si="110"/>
        <v>40800</v>
      </c>
      <c r="O101" s="185">
        <f t="shared" si="111"/>
        <v>40800</v>
      </c>
      <c r="P101" s="185">
        <f t="shared" si="112"/>
        <v>40800</v>
      </c>
      <c r="Q101" s="185"/>
      <c r="R101" s="185"/>
      <c r="S101" s="185"/>
      <c r="T101" s="185">
        <f t="shared" si="113"/>
        <v>40800</v>
      </c>
      <c r="U101" s="185">
        <f t="shared" si="114"/>
        <v>40800</v>
      </c>
      <c r="V101" s="185">
        <f t="shared" si="115"/>
        <v>40800</v>
      </c>
      <c r="W101" s="185"/>
      <c r="X101" s="185"/>
      <c r="Y101" s="185"/>
      <c r="Z101" s="185">
        <f t="shared" si="116"/>
        <v>40800</v>
      </c>
      <c r="AA101" s="185">
        <f t="shared" si="117"/>
        <v>40800</v>
      </c>
      <c r="AB101" s="185">
        <f t="shared" si="118"/>
        <v>40800</v>
      </c>
    </row>
    <row r="102" spans="1:28">
      <c r="A102" s="303"/>
      <c r="B102" s="57" t="s">
        <v>65</v>
      </c>
      <c r="C102" s="6" t="s">
        <v>12</v>
      </c>
      <c r="D102" s="55" t="s">
        <v>4</v>
      </c>
      <c r="E102" s="6" t="s">
        <v>98</v>
      </c>
      <c r="F102" s="6" t="s">
        <v>101</v>
      </c>
      <c r="G102" s="56" t="s">
        <v>66</v>
      </c>
      <c r="H102" s="185">
        <v>59200</v>
      </c>
      <c r="I102" s="185">
        <v>59200</v>
      </c>
      <c r="J102" s="185">
        <v>59200</v>
      </c>
      <c r="K102" s="185"/>
      <c r="L102" s="185"/>
      <c r="M102" s="185"/>
      <c r="N102" s="185">
        <f t="shared" si="110"/>
        <v>59200</v>
      </c>
      <c r="O102" s="185">
        <f t="shared" si="111"/>
        <v>59200</v>
      </c>
      <c r="P102" s="185">
        <f t="shared" si="112"/>
        <v>59200</v>
      </c>
      <c r="Q102" s="185"/>
      <c r="R102" s="185"/>
      <c r="S102" s="185"/>
      <c r="T102" s="185">
        <f t="shared" si="113"/>
        <v>59200</v>
      </c>
      <c r="U102" s="185">
        <f t="shared" si="114"/>
        <v>59200</v>
      </c>
      <c r="V102" s="185">
        <f t="shared" si="115"/>
        <v>59200</v>
      </c>
      <c r="W102" s="185"/>
      <c r="X102" s="185"/>
      <c r="Y102" s="185"/>
      <c r="Z102" s="185">
        <f t="shared" si="116"/>
        <v>59200</v>
      </c>
      <c r="AA102" s="185">
        <f t="shared" si="117"/>
        <v>59200</v>
      </c>
      <c r="AB102" s="185">
        <f t="shared" si="118"/>
        <v>59200</v>
      </c>
    </row>
    <row r="103" spans="1:28" ht="26.4">
      <c r="A103" s="303"/>
      <c r="B103" s="28" t="s">
        <v>40</v>
      </c>
      <c r="C103" s="6" t="s">
        <v>12</v>
      </c>
      <c r="D103" s="55" t="s">
        <v>4</v>
      </c>
      <c r="E103" s="6" t="s">
        <v>98</v>
      </c>
      <c r="F103" s="6" t="s">
        <v>101</v>
      </c>
      <c r="G103" s="18" t="s">
        <v>38</v>
      </c>
      <c r="H103" s="58">
        <f>H104</f>
        <v>850000</v>
      </c>
      <c r="I103" s="58">
        <f t="shared" ref="I103:M103" si="132">I104</f>
        <v>850000</v>
      </c>
      <c r="J103" s="58">
        <f t="shared" si="132"/>
        <v>850000</v>
      </c>
      <c r="K103" s="58">
        <f t="shared" si="132"/>
        <v>0</v>
      </c>
      <c r="L103" s="58">
        <f t="shared" si="132"/>
        <v>0</v>
      </c>
      <c r="M103" s="58">
        <f t="shared" si="132"/>
        <v>0</v>
      </c>
      <c r="N103" s="58">
        <f t="shared" si="110"/>
        <v>850000</v>
      </c>
      <c r="O103" s="58">
        <f t="shared" si="111"/>
        <v>850000</v>
      </c>
      <c r="P103" s="58">
        <f t="shared" si="112"/>
        <v>850000</v>
      </c>
      <c r="Q103" s="58">
        <f t="shared" ref="Q103:S103" si="133">Q104</f>
        <v>0</v>
      </c>
      <c r="R103" s="58">
        <f t="shared" si="133"/>
        <v>0</v>
      </c>
      <c r="S103" s="58">
        <f t="shared" si="133"/>
        <v>0</v>
      </c>
      <c r="T103" s="58">
        <f t="shared" si="113"/>
        <v>850000</v>
      </c>
      <c r="U103" s="58">
        <f t="shared" si="114"/>
        <v>850000</v>
      </c>
      <c r="V103" s="58">
        <f t="shared" si="115"/>
        <v>850000</v>
      </c>
      <c r="W103" s="58">
        <f t="shared" ref="W103:Y103" si="134">W104</f>
        <v>0</v>
      </c>
      <c r="X103" s="58">
        <f t="shared" si="134"/>
        <v>0</v>
      </c>
      <c r="Y103" s="58">
        <f t="shared" si="134"/>
        <v>0</v>
      </c>
      <c r="Z103" s="58">
        <f t="shared" si="116"/>
        <v>850000</v>
      </c>
      <c r="AA103" s="58">
        <f t="shared" si="117"/>
        <v>850000</v>
      </c>
      <c r="AB103" s="58">
        <f t="shared" si="118"/>
        <v>850000</v>
      </c>
    </row>
    <row r="104" spans="1:28">
      <c r="A104" s="303"/>
      <c r="B104" s="27" t="s">
        <v>41</v>
      </c>
      <c r="C104" s="6" t="s">
        <v>12</v>
      </c>
      <c r="D104" s="55" t="s">
        <v>4</v>
      </c>
      <c r="E104" s="6" t="s">
        <v>98</v>
      </c>
      <c r="F104" s="6" t="s">
        <v>101</v>
      </c>
      <c r="G104" s="18" t="s">
        <v>39</v>
      </c>
      <c r="H104" s="62">
        <v>850000</v>
      </c>
      <c r="I104" s="62">
        <v>850000</v>
      </c>
      <c r="J104" s="62">
        <v>850000</v>
      </c>
      <c r="K104" s="62"/>
      <c r="L104" s="62"/>
      <c r="M104" s="62"/>
      <c r="N104" s="62">
        <f t="shared" si="110"/>
        <v>850000</v>
      </c>
      <c r="O104" s="62">
        <f t="shared" si="111"/>
        <v>850000</v>
      </c>
      <c r="P104" s="62">
        <f t="shared" si="112"/>
        <v>850000</v>
      </c>
      <c r="Q104" s="62"/>
      <c r="R104" s="62"/>
      <c r="S104" s="62"/>
      <c r="T104" s="62">
        <f t="shared" si="113"/>
        <v>850000</v>
      </c>
      <c r="U104" s="62">
        <f t="shared" si="114"/>
        <v>850000</v>
      </c>
      <c r="V104" s="62">
        <f t="shared" si="115"/>
        <v>850000</v>
      </c>
      <c r="W104" s="62"/>
      <c r="X104" s="62"/>
      <c r="Y104" s="62"/>
      <c r="Z104" s="62">
        <f t="shared" si="116"/>
        <v>850000</v>
      </c>
      <c r="AA104" s="62">
        <f t="shared" si="117"/>
        <v>850000</v>
      </c>
      <c r="AB104" s="62">
        <f t="shared" si="118"/>
        <v>850000</v>
      </c>
    </row>
    <row r="105" spans="1:28" ht="26.4">
      <c r="A105" s="181" t="s">
        <v>26</v>
      </c>
      <c r="B105" s="81" t="s">
        <v>92</v>
      </c>
      <c r="C105" s="7" t="s">
        <v>12</v>
      </c>
      <c r="D105" s="7" t="s">
        <v>5</v>
      </c>
      <c r="E105" s="7" t="s">
        <v>98</v>
      </c>
      <c r="F105" s="7" t="s">
        <v>99</v>
      </c>
      <c r="G105" s="18"/>
      <c r="H105" s="59">
        <f>H106</f>
        <v>275000</v>
      </c>
      <c r="I105" s="59">
        <f t="shared" ref="I105:M105" si="135">I106</f>
        <v>275000</v>
      </c>
      <c r="J105" s="59">
        <f t="shared" si="135"/>
        <v>275000</v>
      </c>
      <c r="K105" s="59">
        <f t="shared" si="135"/>
        <v>0</v>
      </c>
      <c r="L105" s="59">
        <f t="shared" si="135"/>
        <v>0</v>
      </c>
      <c r="M105" s="59">
        <f t="shared" si="135"/>
        <v>0</v>
      </c>
      <c r="N105" s="59">
        <f t="shared" si="110"/>
        <v>275000</v>
      </c>
      <c r="O105" s="59">
        <f t="shared" si="111"/>
        <v>275000</v>
      </c>
      <c r="P105" s="59">
        <f t="shared" si="112"/>
        <v>275000</v>
      </c>
      <c r="Q105" s="59">
        <f t="shared" ref="Q105:S105" si="136">Q106</f>
        <v>0</v>
      </c>
      <c r="R105" s="59">
        <f t="shared" si="136"/>
        <v>0</v>
      </c>
      <c r="S105" s="59">
        <f t="shared" si="136"/>
        <v>0</v>
      </c>
      <c r="T105" s="59">
        <f t="shared" si="113"/>
        <v>275000</v>
      </c>
      <c r="U105" s="59">
        <f t="shared" si="114"/>
        <v>275000</v>
      </c>
      <c r="V105" s="59">
        <f t="shared" si="115"/>
        <v>275000</v>
      </c>
      <c r="W105" s="59">
        <f t="shared" ref="W105:Y105" si="137">W106</f>
        <v>0</v>
      </c>
      <c r="X105" s="59">
        <f t="shared" si="137"/>
        <v>0</v>
      </c>
      <c r="Y105" s="59">
        <f t="shared" si="137"/>
        <v>0</v>
      </c>
      <c r="Z105" s="59">
        <f t="shared" si="116"/>
        <v>275000</v>
      </c>
      <c r="AA105" s="59">
        <f t="shared" si="117"/>
        <v>275000</v>
      </c>
      <c r="AB105" s="59">
        <f t="shared" si="118"/>
        <v>275000</v>
      </c>
    </row>
    <row r="106" spans="1:28">
      <c r="A106" s="303"/>
      <c r="B106" s="27" t="s">
        <v>42</v>
      </c>
      <c r="C106" s="6" t="s">
        <v>12</v>
      </c>
      <c r="D106" s="55" t="s">
        <v>5</v>
      </c>
      <c r="E106" s="6" t="s">
        <v>98</v>
      </c>
      <c r="F106" s="6" t="s">
        <v>101</v>
      </c>
      <c r="G106" s="18"/>
      <c r="H106" s="58">
        <f>H107+H112+H109</f>
        <v>275000</v>
      </c>
      <c r="I106" s="58">
        <f t="shared" ref="I106:J106" si="138">I107+I112+I109</f>
        <v>275000</v>
      </c>
      <c r="J106" s="58">
        <f t="shared" si="138"/>
        <v>275000</v>
      </c>
      <c r="K106" s="58">
        <f t="shared" ref="K106:M106" si="139">K107+K112+K109</f>
        <v>0</v>
      </c>
      <c r="L106" s="58">
        <f t="shared" si="139"/>
        <v>0</v>
      </c>
      <c r="M106" s="58">
        <f t="shared" si="139"/>
        <v>0</v>
      </c>
      <c r="N106" s="58">
        <f t="shared" si="110"/>
        <v>275000</v>
      </c>
      <c r="O106" s="58">
        <f t="shared" si="111"/>
        <v>275000</v>
      </c>
      <c r="P106" s="58">
        <f t="shared" si="112"/>
        <v>275000</v>
      </c>
      <c r="Q106" s="58">
        <f t="shared" ref="Q106:S106" si="140">Q107+Q112+Q109</f>
        <v>0</v>
      </c>
      <c r="R106" s="58">
        <f t="shared" si="140"/>
        <v>0</v>
      </c>
      <c r="S106" s="58">
        <f t="shared" si="140"/>
        <v>0</v>
      </c>
      <c r="T106" s="58">
        <f t="shared" si="113"/>
        <v>275000</v>
      </c>
      <c r="U106" s="58">
        <f t="shared" si="114"/>
        <v>275000</v>
      </c>
      <c r="V106" s="58">
        <f t="shared" si="115"/>
        <v>275000</v>
      </c>
      <c r="W106" s="58">
        <f t="shared" ref="W106:Y106" si="141">W107+W112+W109</f>
        <v>0</v>
      </c>
      <c r="X106" s="58">
        <f t="shared" si="141"/>
        <v>0</v>
      </c>
      <c r="Y106" s="58">
        <f t="shared" si="141"/>
        <v>0</v>
      </c>
      <c r="Z106" s="58">
        <f t="shared" si="116"/>
        <v>275000</v>
      </c>
      <c r="AA106" s="58">
        <f t="shared" si="117"/>
        <v>275000</v>
      </c>
      <c r="AB106" s="58">
        <f t="shared" si="118"/>
        <v>275000</v>
      </c>
    </row>
    <row r="107" spans="1:28" ht="26.4">
      <c r="A107" s="303"/>
      <c r="B107" s="57" t="s">
        <v>172</v>
      </c>
      <c r="C107" s="6" t="s">
        <v>12</v>
      </c>
      <c r="D107" s="55" t="s">
        <v>5</v>
      </c>
      <c r="E107" s="6" t="s">
        <v>98</v>
      </c>
      <c r="F107" s="6" t="s">
        <v>101</v>
      </c>
      <c r="G107" s="56" t="s">
        <v>31</v>
      </c>
      <c r="H107" s="58">
        <f>H108</f>
        <v>30000</v>
      </c>
      <c r="I107" s="58">
        <f t="shared" ref="I107:M107" si="142">I108</f>
        <v>30000</v>
      </c>
      <c r="J107" s="58">
        <f t="shared" si="142"/>
        <v>30000</v>
      </c>
      <c r="K107" s="58">
        <f t="shared" si="142"/>
        <v>0</v>
      </c>
      <c r="L107" s="58">
        <f t="shared" si="142"/>
        <v>0</v>
      </c>
      <c r="M107" s="58">
        <f t="shared" si="142"/>
        <v>0</v>
      </c>
      <c r="N107" s="58">
        <f t="shared" si="110"/>
        <v>30000</v>
      </c>
      <c r="O107" s="58">
        <f t="shared" si="111"/>
        <v>30000</v>
      </c>
      <c r="P107" s="58">
        <f t="shared" si="112"/>
        <v>30000</v>
      </c>
      <c r="Q107" s="58">
        <f t="shared" ref="Q107:S107" si="143">Q108</f>
        <v>0</v>
      </c>
      <c r="R107" s="58">
        <f t="shared" si="143"/>
        <v>0</v>
      </c>
      <c r="S107" s="58">
        <f t="shared" si="143"/>
        <v>0</v>
      </c>
      <c r="T107" s="58">
        <f t="shared" si="113"/>
        <v>30000</v>
      </c>
      <c r="U107" s="58">
        <f t="shared" si="114"/>
        <v>30000</v>
      </c>
      <c r="V107" s="58">
        <f t="shared" si="115"/>
        <v>30000</v>
      </c>
      <c r="W107" s="58">
        <f t="shared" ref="W107:Y107" si="144">W108</f>
        <v>0</v>
      </c>
      <c r="X107" s="58">
        <f t="shared" si="144"/>
        <v>0</v>
      </c>
      <c r="Y107" s="58">
        <f t="shared" si="144"/>
        <v>0</v>
      </c>
      <c r="Z107" s="58">
        <f t="shared" si="116"/>
        <v>30000</v>
      </c>
      <c r="AA107" s="58">
        <f t="shared" si="117"/>
        <v>30000</v>
      </c>
      <c r="AB107" s="58">
        <f t="shared" si="118"/>
        <v>30000</v>
      </c>
    </row>
    <row r="108" spans="1:28" ht="26.4">
      <c r="A108" s="303"/>
      <c r="B108" s="57" t="s">
        <v>33</v>
      </c>
      <c r="C108" s="6" t="s">
        <v>12</v>
      </c>
      <c r="D108" s="55" t="s">
        <v>5</v>
      </c>
      <c r="E108" s="6" t="s">
        <v>98</v>
      </c>
      <c r="F108" s="6" t="s">
        <v>101</v>
      </c>
      <c r="G108" s="56" t="s">
        <v>32</v>
      </c>
      <c r="H108" s="185">
        <v>30000</v>
      </c>
      <c r="I108" s="185">
        <v>30000</v>
      </c>
      <c r="J108" s="185">
        <v>30000</v>
      </c>
      <c r="K108" s="185"/>
      <c r="L108" s="185"/>
      <c r="M108" s="185"/>
      <c r="N108" s="185">
        <f t="shared" si="110"/>
        <v>30000</v>
      </c>
      <c r="O108" s="185">
        <f t="shared" si="111"/>
        <v>30000</v>
      </c>
      <c r="P108" s="185">
        <f t="shared" si="112"/>
        <v>30000</v>
      </c>
      <c r="Q108" s="185"/>
      <c r="R108" s="185"/>
      <c r="S108" s="185"/>
      <c r="T108" s="185">
        <f t="shared" si="113"/>
        <v>30000</v>
      </c>
      <c r="U108" s="185">
        <f t="shared" si="114"/>
        <v>30000</v>
      </c>
      <c r="V108" s="185">
        <f t="shared" si="115"/>
        <v>30000</v>
      </c>
      <c r="W108" s="185"/>
      <c r="X108" s="185"/>
      <c r="Y108" s="185"/>
      <c r="Z108" s="185">
        <f t="shared" si="116"/>
        <v>30000</v>
      </c>
      <c r="AA108" s="185">
        <f t="shared" si="117"/>
        <v>30000</v>
      </c>
      <c r="AB108" s="185">
        <f t="shared" si="118"/>
        <v>30000</v>
      </c>
    </row>
    <row r="109" spans="1:28">
      <c r="A109" s="303"/>
      <c r="B109" s="57" t="s">
        <v>34</v>
      </c>
      <c r="C109" s="6" t="s">
        <v>12</v>
      </c>
      <c r="D109" s="55" t="s">
        <v>5</v>
      </c>
      <c r="E109" s="6" t="s">
        <v>98</v>
      </c>
      <c r="F109" s="6" t="s">
        <v>101</v>
      </c>
      <c r="G109" s="56" t="s">
        <v>35</v>
      </c>
      <c r="H109" s="58">
        <f>H110+H111</f>
        <v>130000</v>
      </c>
      <c r="I109" s="58">
        <f t="shared" ref="I109:M109" si="145">I110+I111</f>
        <v>130000</v>
      </c>
      <c r="J109" s="58">
        <f t="shared" si="145"/>
        <v>130000</v>
      </c>
      <c r="K109" s="58">
        <f t="shared" si="145"/>
        <v>0</v>
      </c>
      <c r="L109" s="58">
        <f t="shared" si="145"/>
        <v>0</v>
      </c>
      <c r="M109" s="58">
        <f t="shared" si="145"/>
        <v>0</v>
      </c>
      <c r="N109" s="58">
        <f t="shared" si="110"/>
        <v>130000</v>
      </c>
      <c r="O109" s="58">
        <f t="shared" si="111"/>
        <v>130000</v>
      </c>
      <c r="P109" s="58">
        <f t="shared" si="112"/>
        <v>130000</v>
      </c>
      <c r="Q109" s="58">
        <f t="shared" ref="Q109:S109" si="146">Q110+Q111</f>
        <v>0</v>
      </c>
      <c r="R109" s="58">
        <f t="shared" si="146"/>
        <v>0</v>
      </c>
      <c r="S109" s="58">
        <f t="shared" si="146"/>
        <v>0</v>
      </c>
      <c r="T109" s="58">
        <f t="shared" si="113"/>
        <v>130000</v>
      </c>
      <c r="U109" s="58">
        <f t="shared" si="114"/>
        <v>130000</v>
      </c>
      <c r="V109" s="58">
        <f t="shared" si="115"/>
        <v>130000</v>
      </c>
      <c r="W109" s="58">
        <f t="shared" ref="W109:Y109" si="147">W110+W111</f>
        <v>0</v>
      </c>
      <c r="X109" s="58">
        <f t="shared" si="147"/>
        <v>0</v>
      </c>
      <c r="Y109" s="58">
        <f t="shared" si="147"/>
        <v>0</v>
      </c>
      <c r="Z109" s="58">
        <f t="shared" si="116"/>
        <v>130000</v>
      </c>
      <c r="AA109" s="58">
        <f t="shared" si="117"/>
        <v>130000</v>
      </c>
      <c r="AB109" s="58">
        <f t="shared" si="118"/>
        <v>130000</v>
      </c>
    </row>
    <row r="110" spans="1:28">
      <c r="A110" s="303"/>
      <c r="B110" s="57" t="s">
        <v>153</v>
      </c>
      <c r="C110" s="6" t="s">
        <v>12</v>
      </c>
      <c r="D110" s="55" t="s">
        <v>5</v>
      </c>
      <c r="E110" s="6" t="s">
        <v>98</v>
      </c>
      <c r="F110" s="6" t="s">
        <v>101</v>
      </c>
      <c r="G110" s="56" t="s">
        <v>154</v>
      </c>
      <c r="H110" s="185">
        <v>50000</v>
      </c>
      <c r="I110" s="185">
        <v>50000</v>
      </c>
      <c r="J110" s="185">
        <v>50000</v>
      </c>
      <c r="K110" s="185"/>
      <c r="L110" s="185"/>
      <c r="M110" s="185"/>
      <c r="N110" s="185">
        <f t="shared" si="110"/>
        <v>50000</v>
      </c>
      <c r="O110" s="185">
        <f t="shared" si="111"/>
        <v>50000</v>
      </c>
      <c r="P110" s="185">
        <f t="shared" si="112"/>
        <v>50000</v>
      </c>
      <c r="Q110" s="185"/>
      <c r="R110" s="185"/>
      <c r="S110" s="185"/>
      <c r="T110" s="185">
        <f t="shared" si="113"/>
        <v>50000</v>
      </c>
      <c r="U110" s="185">
        <f t="shared" si="114"/>
        <v>50000</v>
      </c>
      <c r="V110" s="185">
        <f t="shared" si="115"/>
        <v>50000</v>
      </c>
      <c r="W110" s="185"/>
      <c r="X110" s="185"/>
      <c r="Y110" s="185"/>
      <c r="Z110" s="185">
        <f t="shared" si="116"/>
        <v>50000</v>
      </c>
      <c r="AA110" s="185">
        <f t="shared" si="117"/>
        <v>50000</v>
      </c>
      <c r="AB110" s="185">
        <f t="shared" si="118"/>
        <v>50000</v>
      </c>
    </row>
    <row r="111" spans="1:28">
      <c r="A111" s="303"/>
      <c r="B111" s="57" t="s">
        <v>65</v>
      </c>
      <c r="C111" s="6" t="s">
        <v>12</v>
      </c>
      <c r="D111" s="55" t="s">
        <v>5</v>
      </c>
      <c r="E111" s="6" t="s">
        <v>98</v>
      </c>
      <c r="F111" s="6" t="s">
        <v>101</v>
      </c>
      <c r="G111" s="56" t="s">
        <v>66</v>
      </c>
      <c r="H111" s="185">
        <v>80000</v>
      </c>
      <c r="I111" s="185">
        <v>80000</v>
      </c>
      <c r="J111" s="185">
        <v>80000</v>
      </c>
      <c r="K111" s="185"/>
      <c r="L111" s="185"/>
      <c r="M111" s="185"/>
      <c r="N111" s="185">
        <f t="shared" si="110"/>
        <v>80000</v>
      </c>
      <c r="O111" s="185">
        <f t="shared" si="111"/>
        <v>80000</v>
      </c>
      <c r="P111" s="185">
        <f t="shared" si="112"/>
        <v>80000</v>
      </c>
      <c r="Q111" s="185"/>
      <c r="R111" s="185"/>
      <c r="S111" s="185"/>
      <c r="T111" s="185">
        <f t="shared" si="113"/>
        <v>80000</v>
      </c>
      <c r="U111" s="185">
        <f t="shared" si="114"/>
        <v>80000</v>
      </c>
      <c r="V111" s="185">
        <f t="shared" si="115"/>
        <v>80000</v>
      </c>
      <c r="W111" s="185"/>
      <c r="X111" s="185"/>
      <c r="Y111" s="185"/>
      <c r="Z111" s="185">
        <f t="shared" si="116"/>
        <v>80000</v>
      </c>
      <c r="AA111" s="185">
        <f t="shared" si="117"/>
        <v>80000</v>
      </c>
      <c r="AB111" s="185">
        <f t="shared" si="118"/>
        <v>80000</v>
      </c>
    </row>
    <row r="112" spans="1:28" ht="26.4">
      <c r="A112" s="303"/>
      <c r="B112" s="28" t="s">
        <v>40</v>
      </c>
      <c r="C112" s="6" t="s">
        <v>12</v>
      </c>
      <c r="D112" s="55" t="s">
        <v>5</v>
      </c>
      <c r="E112" s="6" t="s">
        <v>98</v>
      </c>
      <c r="F112" s="6" t="s">
        <v>101</v>
      </c>
      <c r="G112" s="18" t="s">
        <v>38</v>
      </c>
      <c r="H112" s="58">
        <f>H113</f>
        <v>115000</v>
      </c>
      <c r="I112" s="58">
        <f t="shared" ref="I112:M112" si="148">I113</f>
        <v>115000</v>
      </c>
      <c r="J112" s="58">
        <f t="shared" si="148"/>
        <v>115000</v>
      </c>
      <c r="K112" s="58">
        <f t="shared" si="148"/>
        <v>0</v>
      </c>
      <c r="L112" s="58">
        <f t="shared" si="148"/>
        <v>0</v>
      </c>
      <c r="M112" s="58">
        <f t="shared" si="148"/>
        <v>0</v>
      </c>
      <c r="N112" s="58">
        <f t="shared" si="110"/>
        <v>115000</v>
      </c>
      <c r="O112" s="58">
        <f t="shared" si="111"/>
        <v>115000</v>
      </c>
      <c r="P112" s="58">
        <f t="shared" si="112"/>
        <v>115000</v>
      </c>
      <c r="Q112" s="58">
        <f t="shared" ref="Q112:S112" si="149">Q113</f>
        <v>0</v>
      </c>
      <c r="R112" s="58">
        <f t="shared" si="149"/>
        <v>0</v>
      </c>
      <c r="S112" s="58">
        <f t="shared" si="149"/>
        <v>0</v>
      </c>
      <c r="T112" s="58">
        <f t="shared" si="113"/>
        <v>115000</v>
      </c>
      <c r="U112" s="58">
        <f t="shared" si="114"/>
        <v>115000</v>
      </c>
      <c r="V112" s="58">
        <f t="shared" si="115"/>
        <v>115000</v>
      </c>
      <c r="W112" s="58">
        <f t="shared" ref="W112:Y112" si="150">W113</f>
        <v>0</v>
      </c>
      <c r="X112" s="58">
        <f t="shared" si="150"/>
        <v>0</v>
      </c>
      <c r="Y112" s="58">
        <f t="shared" si="150"/>
        <v>0</v>
      </c>
      <c r="Z112" s="58">
        <f t="shared" si="116"/>
        <v>115000</v>
      </c>
      <c r="AA112" s="58">
        <f t="shared" si="117"/>
        <v>115000</v>
      </c>
      <c r="AB112" s="58">
        <f t="shared" si="118"/>
        <v>115000</v>
      </c>
    </row>
    <row r="113" spans="1:28">
      <c r="A113" s="303"/>
      <c r="B113" s="27" t="s">
        <v>41</v>
      </c>
      <c r="C113" s="6" t="s">
        <v>12</v>
      </c>
      <c r="D113" s="55" t="s">
        <v>5</v>
      </c>
      <c r="E113" s="6" t="s">
        <v>98</v>
      </c>
      <c r="F113" s="6" t="s">
        <v>101</v>
      </c>
      <c r="G113" s="18" t="s">
        <v>39</v>
      </c>
      <c r="H113" s="185">
        <v>115000</v>
      </c>
      <c r="I113" s="185">
        <v>115000</v>
      </c>
      <c r="J113" s="185">
        <v>115000</v>
      </c>
      <c r="K113" s="185"/>
      <c r="L113" s="185"/>
      <c r="M113" s="185"/>
      <c r="N113" s="185">
        <f t="shared" si="110"/>
        <v>115000</v>
      </c>
      <c r="O113" s="185">
        <f t="shared" si="111"/>
        <v>115000</v>
      </c>
      <c r="P113" s="185">
        <f t="shared" si="112"/>
        <v>115000</v>
      </c>
      <c r="Q113" s="185"/>
      <c r="R113" s="185"/>
      <c r="S113" s="185"/>
      <c r="T113" s="185">
        <f t="shared" si="113"/>
        <v>115000</v>
      </c>
      <c r="U113" s="185">
        <f t="shared" si="114"/>
        <v>115000</v>
      </c>
      <c r="V113" s="185">
        <f t="shared" si="115"/>
        <v>115000</v>
      </c>
      <c r="W113" s="185"/>
      <c r="X113" s="185"/>
      <c r="Y113" s="185"/>
      <c r="Z113" s="185">
        <f t="shared" si="116"/>
        <v>115000</v>
      </c>
      <c r="AA113" s="185">
        <f t="shared" si="117"/>
        <v>115000</v>
      </c>
      <c r="AB113" s="185">
        <f t="shared" si="118"/>
        <v>115000</v>
      </c>
    </row>
    <row r="114" spans="1:28" ht="26.4">
      <c r="A114" s="181" t="s">
        <v>96</v>
      </c>
      <c r="B114" s="81" t="s">
        <v>93</v>
      </c>
      <c r="C114" s="7" t="s">
        <v>12</v>
      </c>
      <c r="D114" s="7" t="s">
        <v>6</v>
      </c>
      <c r="E114" s="7" t="s">
        <v>98</v>
      </c>
      <c r="F114" s="7" t="s">
        <v>99</v>
      </c>
      <c r="G114" s="18"/>
      <c r="H114" s="59">
        <f>H115+H118+H121+H124+H130+H127+H133</f>
        <v>5561159.8499999996</v>
      </c>
      <c r="I114" s="59">
        <f t="shared" ref="I114:J114" si="151">I115+I118+I121+I124+I130+I127+I133</f>
        <v>5673589.04</v>
      </c>
      <c r="J114" s="59">
        <f t="shared" si="151"/>
        <v>5770381.5099999998</v>
      </c>
      <c r="K114" s="59">
        <f t="shared" ref="K114:M114" si="152">K115+K118+K121+K124+K130+K127+K133</f>
        <v>0</v>
      </c>
      <c r="L114" s="59">
        <f t="shared" si="152"/>
        <v>0</v>
      </c>
      <c r="M114" s="59">
        <f t="shared" si="152"/>
        <v>0</v>
      </c>
      <c r="N114" s="59">
        <f t="shared" si="110"/>
        <v>5561159.8499999996</v>
      </c>
      <c r="O114" s="59">
        <f t="shared" si="111"/>
        <v>5673589.04</v>
      </c>
      <c r="P114" s="59">
        <f t="shared" si="112"/>
        <v>5770381.5099999998</v>
      </c>
      <c r="Q114" s="59">
        <f t="shared" ref="Q114:S114" si="153">Q115+Q118+Q121+Q124+Q130+Q127+Q133</f>
        <v>0</v>
      </c>
      <c r="R114" s="59">
        <f t="shared" si="153"/>
        <v>0</v>
      </c>
      <c r="S114" s="59">
        <f t="shared" si="153"/>
        <v>0</v>
      </c>
      <c r="T114" s="59">
        <f t="shared" si="113"/>
        <v>5561159.8499999996</v>
      </c>
      <c r="U114" s="59">
        <f t="shared" si="114"/>
        <v>5673589.04</v>
      </c>
      <c r="V114" s="59">
        <f t="shared" si="115"/>
        <v>5770381.5099999998</v>
      </c>
      <c r="W114" s="59">
        <f t="shared" ref="W114:Y114" si="154">W115+W118+W121+W124+W130+W127+W133</f>
        <v>0</v>
      </c>
      <c r="X114" s="59">
        <f t="shared" si="154"/>
        <v>0</v>
      </c>
      <c r="Y114" s="59">
        <f t="shared" si="154"/>
        <v>0</v>
      </c>
      <c r="Z114" s="59">
        <f t="shared" si="116"/>
        <v>5561159.8499999996</v>
      </c>
      <c r="AA114" s="59">
        <f t="shared" si="117"/>
        <v>5673589.04</v>
      </c>
      <c r="AB114" s="59">
        <f t="shared" si="118"/>
        <v>5770381.5099999998</v>
      </c>
    </row>
    <row r="115" spans="1:28">
      <c r="A115" s="294"/>
      <c r="B115" s="199" t="s">
        <v>142</v>
      </c>
      <c r="C115" s="55" t="s">
        <v>12</v>
      </c>
      <c r="D115" s="55" t="s">
        <v>6</v>
      </c>
      <c r="E115" s="55" t="s">
        <v>98</v>
      </c>
      <c r="F115" s="55" t="s">
        <v>141</v>
      </c>
      <c r="G115" s="56"/>
      <c r="H115" s="65">
        <f>H116</f>
        <v>150000</v>
      </c>
      <c r="I115" s="65">
        <f t="shared" ref="I115:M116" si="155">I116</f>
        <v>150000</v>
      </c>
      <c r="J115" s="65">
        <f t="shared" si="155"/>
        <v>150000</v>
      </c>
      <c r="K115" s="65">
        <f t="shared" si="155"/>
        <v>0</v>
      </c>
      <c r="L115" s="65">
        <f t="shared" si="155"/>
        <v>0</v>
      </c>
      <c r="M115" s="65">
        <f t="shared" si="155"/>
        <v>0</v>
      </c>
      <c r="N115" s="65">
        <f t="shared" si="110"/>
        <v>150000</v>
      </c>
      <c r="O115" s="65">
        <f t="shared" si="111"/>
        <v>150000</v>
      </c>
      <c r="P115" s="65">
        <f t="shared" si="112"/>
        <v>150000</v>
      </c>
      <c r="Q115" s="65">
        <f t="shared" ref="Q115:S116" si="156">Q116</f>
        <v>0</v>
      </c>
      <c r="R115" s="65">
        <f t="shared" si="156"/>
        <v>0</v>
      </c>
      <c r="S115" s="65">
        <f t="shared" si="156"/>
        <v>0</v>
      </c>
      <c r="T115" s="65">
        <f t="shared" si="113"/>
        <v>150000</v>
      </c>
      <c r="U115" s="65">
        <f t="shared" si="114"/>
        <v>150000</v>
      </c>
      <c r="V115" s="65">
        <f t="shared" si="115"/>
        <v>150000</v>
      </c>
      <c r="W115" s="65">
        <f t="shared" ref="W115:Y116" si="157">W116</f>
        <v>0</v>
      </c>
      <c r="X115" s="65">
        <f t="shared" si="157"/>
        <v>0</v>
      </c>
      <c r="Y115" s="65">
        <f t="shared" si="157"/>
        <v>0</v>
      </c>
      <c r="Z115" s="65">
        <f t="shared" si="116"/>
        <v>150000</v>
      </c>
      <c r="AA115" s="65">
        <f t="shared" si="117"/>
        <v>150000</v>
      </c>
      <c r="AB115" s="65">
        <f t="shared" si="118"/>
        <v>150000</v>
      </c>
    </row>
    <row r="116" spans="1:28" ht="26.4">
      <c r="A116" s="295"/>
      <c r="B116" s="75" t="s">
        <v>40</v>
      </c>
      <c r="C116" s="55" t="s">
        <v>12</v>
      </c>
      <c r="D116" s="55" t="s">
        <v>6</v>
      </c>
      <c r="E116" s="55" t="s">
        <v>98</v>
      </c>
      <c r="F116" s="55" t="s">
        <v>141</v>
      </c>
      <c r="G116" s="56" t="s">
        <v>38</v>
      </c>
      <c r="H116" s="65">
        <f>H117</f>
        <v>150000</v>
      </c>
      <c r="I116" s="65">
        <f t="shared" si="155"/>
        <v>150000</v>
      </c>
      <c r="J116" s="65">
        <f t="shared" si="155"/>
        <v>150000</v>
      </c>
      <c r="K116" s="65">
        <f t="shared" si="155"/>
        <v>0</v>
      </c>
      <c r="L116" s="65">
        <f t="shared" si="155"/>
        <v>0</v>
      </c>
      <c r="M116" s="65">
        <f t="shared" si="155"/>
        <v>0</v>
      </c>
      <c r="N116" s="65">
        <f t="shared" si="110"/>
        <v>150000</v>
      </c>
      <c r="O116" s="65">
        <f t="shared" si="111"/>
        <v>150000</v>
      </c>
      <c r="P116" s="65">
        <f t="shared" si="112"/>
        <v>150000</v>
      </c>
      <c r="Q116" s="65">
        <f t="shared" si="156"/>
        <v>0</v>
      </c>
      <c r="R116" s="65">
        <f t="shared" si="156"/>
        <v>0</v>
      </c>
      <c r="S116" s="65">
        <f t="shared" si="156"/>
        <v>0</v>
      </c>
      <c r="T116" s="65">
        <f t="shared" si="113"/>
        <v>150000</v>
      </c>
      <c r="U116" s="65">
        <f t="shared" si="114"/>
        <v>150000</v>
      </c>
      <c r="V116" s="65">
        <f t="shared" si="115"/>
        <v>150000</v>
      </c>
      <c r="W116" s="65">
        <f t="shared" si="157"/>
        <v>0</v>
      </c>
      <c r="X116" s="65">
        <f t="shared" si="157"/>
        <v>0</v>
      </c>
      <c r="Y116" s="65">
        <f t="shared" si="157"/>
        <v>0</v>
      </c>
      <c r="Z116" s="65">
        <f t="shared" si="116"/>
        <v>150000</v>
      </c>
      <c r="AA116" s="65">
        <f t="shared" si="117"/>
        <v>150000</v>
      </c>
      <c r="AB116" s="65">
        <f t="shared" si="118"/>
        <v>150000</v>
      </c>
    </row>
    <row r="117" spans="1:28">
      <c r="A117" s="295"/>
      <c r="B117" s="85" t="s">
        <v>41</v>
      </c>
      <c r="C117" s="55" t="s">
        <v>12</v>
      </c>
      <c r="D117" s="55" t="s">
        <v>6</v>
      </c>
      <c r="E117" s="55" t="s">
        <v>98</v>
      </c>
      <c r="F117" s="55" t="s">
        <v>141</v>
      </c>
      <c r="G117" s="56" t="s">
        <v>39</v>
      </c>
      <c r="H117" s="185">
        <v>150000</v>
      </c>
      <c r="I117" s="185">
        <v>150000</v>
      </c>
      <c r="J117" s="185">
        <v>150000</v>
      </c>
      <c r="K117" s="185"/>
      <c r="L117" s="185"/>
      <c r="M117" s="185"/>
      <c r="N117" s="185">
        <f t="shared" si="110"/>
        <v>150000</v>
      </c>
      <c r="O117" s="185">
        <f t="shared" si="111"/>
        <v>150000</v>
      </c>
      <c r="P117" s="185">
        <f t="shared" si="112"/>
        <v>150000</v>
      </c>
      <c r="Q117" s="185"/>
      <c r="R117" s="185"/>
      <c r="S117" s="185"/>
      <c r="T117" s="185">
        <f t="shared" si="113"/>
        <v>150000</v>
      </c>
      <c r="U117" s="185">
        <f t="shared" si="114"/>
        <v>150000</v>
      </c>
      <c r="V117" s="185">
        <f t="shared" si="115"/>
        <v>150000</v>
      </c>
      <c r="W117" s="185"/>
      <c r="X117" s="185"/>
      <c r="Y117" s="185"/>
      <c r="Z117" s="185">
        <f t="shared" si="116"/>
        <v>150000</v>
      </c>
      <c r="AA117" s="185">
        <f t="shared" si="117"/>
        <v>150000</v>
      </c>
      <c r="AB117" s="185">
        <f t="shared" si="118"/>
        <v>150000</v>
      </c>
    </row>
    <row r="118" spans="1:28" ht="26.4">
      <c r="A118" s="295"/>
      <c r="B118" s="198" t="s">
        <v>94</v>
      </c>
      <c r="C118" s="6" t="s">
        <v>12</v>
      </c>
      <c r="D118" s="55" t="s">
        <v>6</v>
      </c>
      <c r="E118" s="6" t="s">
        <v>98</v>
      </c>
      <c r="F118" s="6" t="s">
        <v>105</v>
      </c>
      <c r="G118" s="18"/>
      <c r="H118" s="58">
        <f>H119</f>
        <v>3653000</v>
      </c>
      <c r="I118" s="58">
        <f t="shared" ref="I118:M119" si="158">I119</f>
        <v>3695890.56</v>
      </c>
      <c r="J118" s="58">
        <f t="shared" si="158"/>
        <v>3740075.07</v>
      </c>
      <c r="K118" s="58">
        <f t="shared" si="158"/>
        <v>0</v>
      </c>
      <c r="L118" s="58">
        <f t="shared" si="158"/>
        <v>0</v>
      </c>
      <c r="M118" s="58">
        <f t="shared" si="158"/>
        <v>0</v>
      </c>
      <c r="N118" s="58">
        <f t="shared" si="110"/>
        <v>3653000</v>
      </c>
      <c r="O118" s="58">
        <f t="shared" si="111"/>
        <v>3695890.56</v>
      </c>
      <c r="P118" s="58">
        <f t="shared" si="112"/>
        <v>3740075.07</v>
      </c>
      <c r="Q118" s="58">
        <f t="shared" ref="Q118:S119" si="159">Q119</f>
        <v>0</v>
      </c>
      <c r="R118" s="58">
        <f t="shared" si="159"/>
        <v>0</v>
      </c>
      <c r="S118" s="58">
        <f t="shared" si="159"/>
        <v>0</v>
      </c>
      <c r="T118" s="58">
        <f t="shared" si="113"/>
        <v>3653000</v>
      </c>
      <c r="U118" s="58">
        <f t="shared" si="114"/>
        <v>3695890.56</v>
      </c>
      <c r="V118" s="58">
        <f t="shared" si="115"/>
        <v>3740075.07</v>
      </c>
      <c r="W118" s="58">
        <f t="shared" ref="W118:Y119" si="160">W119</f>
        <v>0</v>
      </c>
      <c r="X118" s="58">
        <f t="shared" si="160"/>
        <v>0</v>
      </c>
      <c r="Y118" s="58">
        <f t="shared" si="160"/>
        <v>0</v>
      </c>
      <c r="Z118" s="58">
        <f t="shared" si="116"/>
        <v>3653000</v>
      </c>
      <c r="AA118" s="58">
        <f t="shared" si="117"/>
        <v>3695890.56</v>
      </c>
      <c r="AB118" s="58">
        <f t="shared" si="118"/>
        <v>3740075.07</v>
      </c>
    </row>
    <row r="119" spans="1:28" ht="26.4">
      <c r="A119" s="295"/>
      <c r="B119" s="75" t="s">
        <v>40</v>
      </c>
      <c r="C119" s="6" t="s">
        <v>12</v>
      </c>
      <c r="D119" s="55" t="s">
        <v>6</v>
      </c>
      <c r="E119" s="6" t="s">
        <v>98</v>
      </c>
      <c r="F119" s="6" t="s">
        <v>105</v>
      </c>
      <c r="G119" s="18" t="s">
        <v>38</v>
      </c>
      <c r="H119" s="58">
        <f>H120</f>
        <v>3653000</v>
      </c>
      <c r="I119" s="58">
        <f t="shared" si="158"/>
        <v>3695890.56</v>
      </c>
      <c r="J119" s="58">
        <f t="shared" si="158"/>
        <v>3740075.07</v>
      </c>
      <c r="K119" s="58">
        <f t="shared" si="158"/>
        <v>0</v>
      </c>
      <c r="L119" s="58">
        <f t="shared" si="158"/>
        <v>0</v>
      </c>
      <c r="M119" s="58">
        <f t="shared" si="158"/>
        <v>0</v>
      </c>
      <c r="N119" s="58">
        <f t="shared" si="110"/>
        <v>3653000</v>
      </c>
      <c r="O119" s="58">
        <f t="shared" si="111"/>
        <v>3695890.56</v>
      </c>
      <c r="P119" s="58">
        <f t="shared" si="112"/>
        <v>3740075.07</v>
      </c>
      <c r="Q119" s="58">
        <f t="shared" si="159"/>
        <v>0</v>
      </c>
      <c r="R119" s="58">
        <f t="shared" si="159"/>
        <v>0</v>
      </c>
      <c r="S119" s="58">
        <f t="shared" si="159"/>
        <v>0</v>
      </c>
      <c r="T119" s="58">
        <f t="shared" si="113"/>
        <v>3653000</v>
      </c>
      <c r="U119" s="58">
        <f t="shared" si="114"/>
        <v>3695890.56</v>
      </c>
      <c r="V119" s="58">
        <f t="shared" si="115"/>
        <v>3740075.07</v>
      </c>
      <c r="W119" s="58">
        <f t="shared" si="160"/>
        <v>0</v>
      </c>
      <c r="X119" s="58">
        <f t="shared" si="160"/>
        <v>0</v>
      </c>
      <c r="Y119" s="58">
        <f t="shared" si="160"/>
        <v>0</v>
      </c>
      <c r="Z119" s="58">
        <f t="shared" si="116"/>
        <v>3653000</v>
      </c>
      <c r="AA119" s="58">
        <f t="shared" si="117"/>
        <v>3695890.56</v>
      </c>
      <c r="AB119" s="58">
        <f t="shared" si="118"/>
        <v>3740075.07</v>
      </c>
    </row>
    <row r="120" spans="1:28">
      <c r="A120" s="295"/>
      <c r="B120" s="85" t="s">
        <v>41</v>
      </c>
      <c r="C120" s="6" t="s">
        <v>12</v>
      </c>
      <c r="D120" s="55" t="s">
        <v>6</v>
      </c>
      <c r="E120" s="6" t="s">
        <v>98</v>
      </c>
      <c r="F120" s="6" t="s">
        <v>105</v>
      </c>
      <c r="G120" s="18" t="s">
        <v>39</v>
      </c>
      <c r="H120" s="185">
        <v>3653000</v>
      </c>
      <c r="I120" s="185">
        <v>3695890.56</v>
      </c>
      <c r="J120" s="190">
        <v>3740075.07</v>
      </c>
      <c r="K120" s="190"/>
      <c r="L120" s="190"/>
      <c r="M120" s="190"/>
      <c r="N120" s="190">
        <f t="shared" si="110"/>
        <v>3653000</v>
      </c>
      <c r="O120" s="190">
        <f t="shared" si="111"/>
        <v>3695890.56</v>
      </c>
      <c r="P120" s="190">
        <f t="shared" si="112"/>
        <v>3740075.07</v>
      </c>
      <c r="Q120" s="190"/>
      <c r="R120" s="190"/>
      <c r="S120" s="190"/>
      <c r="T120" s="190">
        <f t="shared" si="113"/>
        <v>3653000</v>
      </c>
      <c r="U120" s="190">
        <f t="shared" si="114"/>
        <v>3695890.56</v>
      </c>
      <c r="V120" s="190">
        <f t="shared" si="115"/>
        <v>3740075.07</v>
      </c>
      <c r="W120" s="190"/>
      <c r="X120" s="190"/>
      <c r="Y120" s="190"/>
      <c r="Z120" s="190">
        <f t="shared" si="116"/>
        <v>3653000</v>
      </c>
      <c r="AA120" s="190">
        <f t="shared" si="117"/>
        <v>3695890.56</v>
      </c>
      <c r="AB120" s="190">
        <f t="shared" si="118"/>
        <v>3740075.07</v>
      </c>
    </row>
    <row r="121" spans="1:28">
      <c r="A121" s="295"/>
      <c r="B121" s="85" t="s">
        <v>42</v>
      </c>
      <c r="C121" s="6" t="s">
        <v>12</v>
      </c>
      <c r="D121" s="55" t="s">
        <v>6</v>
      </c>
      <c r="E121" s="6" t="s">
        <v>98</v>
      </c>
      <c r="F121" s="6" t="s">
        <v>101</v>
      </c>
      <c r="G121" s="18"/>
      <c r="H121" s="58">
        <f>H122</f>
        <v>20000</v>
      </c>
      <c r="I121" s="58">
        <f t="shared" ref="I121:M122" si="161">I122</f>
        <v>20000</v>
      </c>
      <c r="J121" s="58">
        <f t="shared" si="161"/>
        <v>20000</v>
      </c>
      <c r="K121" s="58">
        <f t="shared" si="161"/>
        <v>0</v>
      </c>
      <c r="L121" s="58">
        <f t="shared" si="161"/>
        <v>0</v>
      </c>
      <c r="M121" s="58">
        <f t="shared" si="161"/>
        <v>0</v>
      </c>
      <c r="N121" s="58">
        <f t="shared" si="110"/>
        <v>20000</v>
      </c>
      <c r="O121" s="58">
        <f t="shared" si="111"/>
        <v>20000</v>
      </c>
      <c r="P121" s="58">
        <f t="shared" si="112"/>
        <v>20000</v>
      </c>
      <c r="Q121" s="58">
        <f t="shared" ref="Q121:S122" si="162">Q122</f>
        <v>0</v>
      </c>
      <c r="R121" s="58">
        <f t="shared" si="162"/>
        <v>0</v>
      </c>
      <c r="S121" s="58">
        <f t="shared" si="162"/>
        <v>0</v>
      </c>
      <c r="T121" s="58">
        <f t="shared" si="113"/>
        <v>20000</v>
      </c>
      <c r="U121" s="58">
        <f t="shared" si="114"/>
        <v>20000</v>
      </c>
      <c r="V121" s="58">
        <f t="shared" si="115"/>
        <v>20000</v>
      </c>
      <c r="W121" s="58">
        <f t="shared" ref="W121:Y122" si="163">W122</f>
        <v>0</v>
      </c>
      <c r="X121" s="58">
        <f t="shared" si="163"/>
        <v>0</v>
      </c>
      <c r="Y121" s="58">
        <f t="shared" si="163"/>
        <v>0</v>
      </c>
      <c r="Z121" s="58">
        <f t="shared" si="116"/>
        <v>20000</v>
      </c>
      <c r="AA121" s="58">
        <f t="shared" si="117"/>
        <v>20000</v>
      </c>
      <c r="AB121" s="58">
        <f t="shared" si="118"/>
        <v>20000</v>
      </c>
    </row>
    <row r="122" spans="1:28">
      <c r="A122" s="295"/>
      <c r="B122" s="85" t="s">
        <v>34</v>
      </c>
      <c r="C122" s="6" t="s">
        <v>12</v>
      </c>
      <c r="D122" s="55" t="s">
        <v>6</v>
      </c>
      <c r="E122" s="6" t="s">
        <v>98</v>
      </c>
      <c r="F122" s="6" t="s">
        <v>101</v>
      </c>
      <c r="G122" s="56" t="s">
        <v>35</v>
      </c>
      <c r="H122" s="58">
        <f>H123</f>
        <v>20000</v>
      </c>
      <c r="I122" s="58">
        <f t="shared" si="161"/>
        <v>20000</v>
      </c>
      <c r="J122" s="58">
        <f t="shared" si="161"/>
        <v>20000</v>
      </c>
      <c r="K122" s="58">
        <f t="shared" si="161"/>
        <v>0</v>
      </c>
      <c r="L122" s="58">
        <f t="shared" si="161"/>
        <v>0</v>
      </c>
      <c r="M122" s="58">
        <f t="shared" si="161"/>
        <v>0</v>
      </c>
      <c r="N122" s="58">
        <f t="shared" si="110"/>
        <v>20000</v>
      </c>
      <c r="O122" s="58">
        <f t="shared" si="111"/>
        <v>20000</v>
      </c>
      <c r="P122" s="58">
        <f t="shared" si="112"/>
        <v>20000</v>
      </c>
      <c r="Q122" s="58">
        <f t="shared" si="162"/>
        <v>0</v>
      </c>
      <c r="R122" s="58">
        <f t="shared" si="162"/>
        <v>0</v>
      </c>
      <c r="S122" s="58">
        <f t="shared" si="162"/>
        <v>0</v>
      </c>
      <c r="T122" s="58">
        <f t="shared" si="113"/>
        <v>20000</v>
      </c>
      <c r="U122" s="58">
        <f t="shared" si="114"/>
        <v>20000</v>
      </c>
      <c r="V122" s="58">
        <f t="shared" si="115"/>
        <v>20000</v>
      </c>
      <c r="W122" s="58">
        <f t="shared" si="163"/>
        <v>0</v>
      </c>
      <c r="X122" s="58">
        <f t="shared" si="163"/>
        <v>0</v>
      </c>
      <c r="Y122" s="58">
        <f t="shared" si="163"/>
        <v>0</v>
      </c>
      <c r="Z122" s="58">
        <f t="shared" si="116"/>
        <v>20000</v>
      </c>
      <c r="AA122" s="58">
        <f t="shared" si="117"/>
        <v>20000</v>
      </c>
      <c r="AB122" s="58">
        <f t="shared" si="118"/>
        <v>20000</v>
      </c>
    </row>
    <row r="123" spans="1:28" ht="14.25" customHeight="1">
      <c r="A123" s="295"/>
      <c r="B123" s="85" t="s">
        <v>37</v>
      </c>
      <c r="C123" s="6" t="s">
        <v>12</v>
      </c>
      <c r="D123" s="55" t="s">
        <v>6</v>
      </c>
      <c r="E123" s="6" t="s">
        <v>98</v>
      </c>
      <c r="F123" s="6" t="s">
        <v>101</v>
      </c>
      <c r="G123" s="56" t="s">
        <v>36</v>
      </c>
      <c r="H123" s="62">
        <v>20000</v>
      </c>
      <c r="I123" s="62">
        <v>20000</v>
      </c>
      <c r="J123" s="62">
        <v>20000</v>
      </c>
      <c r="K123" s="62"/>
      <c r="L123" s="62"/>
      <c r="M123" s="62"/>
      <c r="N123" s="62">
        <f t="shared" si="110"/>
        <v>20000</v>
      </c>
      <c r="O123" s="62">
        <f t="shared" si="111"/>
        <v>20000</v>
      </c>
      <c r="P123" s="62">
        <f t="shared" si="112"/>
        <v>20000</v>
      </c>
      <c r="Q123" s="62"/>
      <c r="R123" s="62"/>
      <c r="S123" s="62"/>
      <c r="T123" s="62">
        <f t="shared" si="113"/>
        <v>20000</v>
      </c>
      <c r="U123" s="62">
        <f t="shared" si="114"/>
        <v>20000</v>
      </c>
      <c r="V123" s="62">
        <f t="shared" si="115"/>
        <v>20000</v>
      </c>
      <c r="W123" s="62"/>
      <c r="X123" s="62"/>
      <c r="Y123" s="62"/>
      <c r="Z123" s="62">
        <f t="shared" si="116"/>
        <v>20000</v>
      </c>
      <c r="AA123" s="62">
        <f t="shared" si="117"/>
        <v>20000</v>
      </c>
      <c r="AB123" s="62">
        <f t="shared" si="118"/>
        <v>20000</v>
      </c>
    </row>
    <row r="124" spans="1:28">
      <c r="A124" s="295"/>
      <c r="B124" s="198" t="s">
        <v>21</v>
      </c>
      <c r="C124" s="55" t="s">
        <v>12</v>
      </c>
      <c r="D124" s="55" t="s">
        <v>6</v>
      </c>
      <c r="E124" s="55" t="s">
        <v>98</v>
      </c>
      <c r="F124" s="55" t="s">
        <v>106</v>
      </c>
      <c r="G124" s="18"/>
      <c r="H124" s="58">
        <f>H125</f>
        <v>100000</v>
      </c>
      <c r="I124" s="58">
        <f t="shared" ref="I124:M125" si="164">I125</f>
        <v>100000</v>
      </c>
      <c r="J124" s="58">
        <f t="shared" si="164"/>
        <v>100000</v>
      </c>
      <c r="K124" s="58">
        <f t="shared" si="164"/>
        <v>0</v>
      </c>
      <c r="L124" s="58">
        <f t="shared" si="164"/>
        <v>0</v>
      </c>
      <c r="M124" s="58">
        <f t="shared" si="164"/>
        <v>0</v>
      </c>
      <c r="N124" s="58">
        <f t="shared" si="110"/>
        <v>100000</v>
      </c>
      <c r="O124" s="58">
        <f t="shared" si="111"/>
        <v>100000</v>
      </c>
      <c r="P124" s="58">
        <f t="shared" si="112"/>
        <v>100000</v>
      </c>
      <c r="Q124" s="58">
        <f t="shared" ref="Q124:S125" si="165">Q125</f>
        <v>0</v>
      </c>
      <c r="R124" s="58">
        <f t="shared" si="165"/>
        <v>0</v>
      </c>
      <c r="S124" s="58">
        <f t="shared" si="165"/>
        <v>0</v>
      </c>
      <c r="T124" s="58">
        <f t="shared" si="113"/>
        <v>100000</v>
      </c>
      <c r="U124" s="58">
        <f t="shared" si="114"/>
        <v>100000</v>
      </c>
      <c r="V124" s="58">
        <f t="shared" si="115"/>
        <v>100000</v>
      </c>
      <c r="W124" s="58">
        <f t="shared" ref="W124:Y125" si="166">W125</f>
        <v>0</v>
      </c>
      <c r="X124" s="58">
        <f t="shared" si="166"/>
        <v>0</v>
      </c>
      <c r="Y124" s="58">
        <f t="shared" si="166"/>
        <v>0</v>
      </c>
      <c r="Z124" s="58">
        <f t="shared" si="116"/>
        <v>100000</v>
      </c>
      <c r="AA124" s="58">
        <f t="shared" si="117"/>
        <v>100000</v>
      </c>
      <c r="AB124" s="58">
        <f t="shared" si="118"/>
        <v>100000</v>
      </c>
    </row>
    <row r="125" spans="1:28" ht="26.4">
      <c r="A125" s="295"/>
      <c r="B125" s="75" t="s">
        <v>40</v>
      </c>
      <c r="C125" s="55" t="s">
        <v>12</v>
      </c>
      <c r="D125" s="55" t="s">
        <v>6</v>
      </c>
      <c r="E125" s="55" t="s">
        <v>98</v>
      </c>
      <c r="F125" s="55" t="s">
        <v>106</v>
      </c>
      <c r="G125" s="56" t="s">
        <v>38</v>
      </c>
      <c r="H125" s="58">
        <f>H126</f>
        <v>100000</v>
      </c>
      <c r="I125" s="58">
        <f t="shared" si="164"/>
        <v>100000</v>
      </c>
      <c r="J125" s="58">
        <f t="shared" si="164"/>
        <v>100000</v>
      </c>
      <c r="K125" s="58">
        <f t="shared" si="164"/>
        <v>0</v>
      </c>
      <c r="L125" s="58">
        <f t="shared" si="164"/>
        <v>0</v>
      </c>
      <c r="M125" s="58">
        <f t="shared" si="164"/>
        <v>0</v>
      </c>
      <c r="N125" s="58">
        <f t="shared" si="110"/>
        <v>100000</v>
      </c>
      <c r="O125" s="58">
        <f t="shared" si="111"/>
        <v>100000</v>
      </c>
      <c r="P125" s="58">
        <f t="shared" si="112"/>
        <v>100000</v>
      </c>
      <c r="Q125" s="58">
        <f t="shared" si="165"/>
        <v>0</v>
      </c>
      <c r="R125" s="58">
        <f t="shared" si="165"/>
        <v>0</v>
      </c>
      <c r="S125" s="58">
        <f t="shared" si="165"/>
        <v>0</v>
      </c>
      <c r="T125" s="58">
        <f t="shared" si="113"/>
        <v>100000</v>
      </c>
      <c r="U125" s="58">
        <f t="shared" si="114"/>
        <v>100000</v>
      </c>
      <c r="V125" s="58">
        <f t="shared" si="115"/>
        <v>100000</v>
      </c>
      <c r="W125" s="58">
        <f t="shared" si="166"/>
        <v>0</v>
      </c>
      <c r="X125" s="58">
        <f t="shared" si="166"/>
        <v>0</v>
      </c>
      <c r="Y125" s="58">
        <f t="shared" si="166"/>
        <v>0</v>
      </c>
      <c r="Z125" s="58">
        <f t="shared" si="116"/>
        <v>100000</v>
      </c>
      <c r="AA125" s="58">
        <f t="shared" si="117"/>
        <v>100000</v>
      </c>
      <c r="AB125" s="58">
        <f t="shared" si="118"/>
        <v>100000</v>
      </c>
    </row>
    <row r="126" spans="1:28">
      <c r="A126" s="295"/>
      <c r="B126" s="85" t="s">
        <v>41</v>
      </c>
      <c r="C126" s="55" t="s">
        <v>12</v>
      </c>
      <c r="D126" s="55" t="s">
        <v>6</v>
      </c>
      <c r="E126" s="55" t="s">
        <v>98</v>
      </c>
      <c r="F126" s="55" t="s">
        <v>106</v>
      </c>
      <c r="G126" s="56" t="s">
        <v>39</v>
      </c>
      <c r="H126" s="185">
        <v>100000</v>
      </c>
      <c r="I126" s="185">
        <v>100000</v>
      </c>
      <c r="J126" s="185">
        <v>100000</v>
      </c>
      <c r="K126" s="185"/>
      <c r="L126" s="185"/>
      <c r="M126" s="185"/>
      <c r="N126" s="185">
        <f t="shared" si="110"/>
        <v>100000</v>
      </c>
      <c r="O126" s="185">
        <f t="shared" si="111"/>
        <v>100000</v>
      </c>
      <c r="P126" s="185">
        <f t="shared" si="112"/>
        <v>100000</v>
      </c>
      <c r="Q126" s="185"/>
      <c r="R126" s="185"/>
      <c r="S126" s="185"/>
      <c r="T126" s="185">
        <f t="shared" si="113"/>
        <v>100000</v>
      </c>
      <c r="U126" s="185">
        <f t="shared" si="114"/>
        <v>100000</v>
      </c>
      <c r="V126" s="185">
        <f t="shared" si="115"/>
        <v>100000</v>
      </c>
      <c r="W126" s="185"/>
      <c r="X126" s="185"/>
      <c r="Y126" s="185"/>
      <c r="Z126" s="185">
        <f t="shared" si="116"/>
        <v>100000</v>
      </c>
      <c r="AA126" s="185">
        <f t="shared" si="117"/>
        <v>100000</v>
      </c>
      <c r="AB126" s="185">
        <f t="shared" si="118"/>
        <v>100000</v>
      </c>
    </row>
    <row r="127" spans="1:28" ht="26.4" hidden="1">
      <c r="A127" s="295"/>
      <c r="B127" s="198" t="s">
        <v>194</v>
      </c>
      <c r="C127" s="6" t="s">
        <v>12</v>
      </c>
      <c r="D127" s="55" t="s">
        <v>6</v>
      </c>
      <c r="E127" s="6" t="s">
        <v>98</v>
      </c>
      <c r="F127" s="55" t="s">
        <v>155</v>
      </c>
      <c r="G127" s="56"/>
      <c r="H127" s="62">
        <f>H128</f>
        <v>0</v>
      </c>
      <c r="I127" s="62">
        <f t="shared" ref="I127:J128" si="167">I128</f>
        <v>0</v>
      </c>
      <c r="J127" s="62">
        <f t="shared" si="167"/>
        <v>0</v>
      </c>
      <c r="K127" s="62"/>
      <c r="L127" s="62"/>
      <c r="M127" s="62"/>
      <c r="N127" s="62">
        <f t="shared" si="110"/>
        <v>0</v>
      </c>
      <c r="O127" s="62">
        <f t="shared" si="111"/>
        <v>0</v>
      </c>
      <c r="P127" s="62">
        <f t="shared" si="112"/>
        <v>0</v>
      </c>
      <c r="Q127" s="62"/>
      <c r="R127" s="62"/>
      <c r="S127" s="62"/>
      <c r="T127" s="62">
        <f t="shared" si="113"/>
        <v>0</v>
      </c>
      <c r="U127" s="62">
        <f t="shared" si="114"/>
        <v>0</v>
      </c>
      <c r="V127" s="62">
        <f t="shared" si="115"/>
        <v>0</v>
      </c>
      <c r="W127" s="62"/>
      <c r="X127" s="62"/>
      <c r="Y127" s="62"/>
      <c r="Z127" s="62">
        <f t="shared" si="116"/>
        <v>0</v>
      </c>
      <c r="AA127" s="62">
        <f t="shared" si="117"/>
        <v>0</v>
      </c>
      <c r="AB127" s="62">
        <f t="shared" si="118"/>
        <v>0</v>
      </c>
    </row>
    <row r="128" spans="1:28" ht="26.4" hidden="1">
      <c r="A128" s="295"/>
      <c r="B128" s="75" t="s">
        <v>40</v>
      </c>
      <c r="C128" s="6" t="s">
        <v>12</v>
      </c>
      <c r="D128" s="55" t="s">
        <v>6</v>
      </c>
      <c r="E128" s="6" t="s">
        <v>98</v>
      </c>
      <c r="F128" s="55" t="s">
        <v>155</v>
      </c>
      <c r="G128" s="56" t="s">
        <v>38</v>
      </c>
      <c r="H128" s="62">
        <f>H129</f>
        <v>0</v>
      </c>
      <c r="I128" s="62">
        <f t="shared" si="167"/>
        <v>0</v>
      </c>
      <c r="J128" s="62">
        <f t="shared" si="167"/>
        <v>0</v>
      </c>
      <c r="K128" s="62"/>
      <c r="L128" s="62"/>
      <c r="M128" s="62"/>
      <c r="N128" s="62">
        <f t="shared" si="110"/>
        <v>0</v>
      </c>
      <c r="O128" s="62">
        <f t="shared" si="111"/>
        <v>0</v>
      </c>
      <c r="P128" s="62">
        <f t="shared" si="112"/>
        <v>0</v>
      </c>
      <c r="Q128" s="62"/>
      <c r="R128" s="62"/>
      <c r="S128" s="62"/>
      <c r="T128" s="62">
        <f t="shared" si="113"/>
        <v>0</v>
      </c>
      <c r="U128" s="62">
        <f t="shared" si="114"/>
        <v>0</v>
      </c>
      <c r="V128" s="62">
        <f t="shared" si="115"/>
        <v>0</v>
      </c>
      <c r="W128" s="62"/>
      <c r="X128" s="62"/>
      <c r="Y128" s="62"/>
      <c r="Z128" s="62">
        <f t="shared" si="116"/>
        <v>0</v>
      </c>
      <c r="AA128" s="62">
        <f t="shared" si="117"/>
        <v>0</v>
      </c>
      <c r="AB128" s="62">
        <f t="shared" si="118"/>
        <v>0</v>
      </c>
    </row>
    <row r="129" spans="1:28" hidden="1">
      <c r="A129" s="295"/>
      <c r="B129" s="85" t="s">
        <v>41</v>
      </c>
      <c r="C129" s="6" t="s">
        <v>12</v>
      </c>
      <c r="D129" s="55" t="s">
        <v>6</v>
      </c>
      <c r="E129" s="6" t="s">
        <v>98</v>
      </c>
      <c r="F129" s="55" t="s">
        <v>155</v>
      </c>
      <c r="G129" s="56" t="s">
        <v>39</v>
      </c>
      <c r="H129" s="185"/>
      <c r="I129" s="185"/>
      <c r="J129" s="185"/>
      <c r="K129" s="185"/>
      <c r="L129" s="185"/>
      <c r="M129" s="185"/>
      <c r="N129" s="185">
        <f t="shared" si="110"/>
        <v>0</v>
      </c>
      <c r="O129" s="185">
        <f t="shared" si="111"/>
        <v>0</v>
      </c>
      <c r="P129" s="185">
        <f t="shared" si="112"/>
        <v>0</v>
      </c>
      <c r="Q129" s="185"/>
      <c r="R129" s="185"/>
      <c r="S129" s="185"/>
      <c r="T129" s="185">
        <f t="shared" si="113"/>
        <v>0</v>
      </c>
      <c r="U129" s="185">
        <f t="shared" si="114"/>
        <v>0</v>
      </c>
      <c r="V129" s="185">
        <f t="shared" si="115"/>
        <v>0</v>
      </c>
      <c r="W129" s="185"/>
      <c r="X129" s="185"/>
      <c r="Y129" s="185"/>
      <c r="Z129" s="185">
        <f t="shared" si="116"/>
        <v>0</v>
      </c>
      <c r="AA129" s="185">
        <f t="shared" si="117"/>
        <v>0</v>
      </c>
      <c r="AB129" s="185">
        <f t="shared" si="118"/>
        <v>0</v>
      </c>
    </row>
    <row r="130" spans="1:28" ht="39.6">
      <c r="A130" s="295"/>
      <c r="B130" s="198" t="s">
        <v>250</v>
      </c>
      <c r="C130" s="6" t="s">
        <v>12</v>
      </c>
      <c r="D130" s="55" t="s">
        <v>6</v>
      </c>
      <c r="E130" s="6" t="s">
        <v>98</v>
      </c>
      <c r="F130" s="187" t="s">
        <v>284</v>
      </c>
      <c r="G130" s="18"/>
      <c r="H130" s="58">
        <f>H131</f>
        <v>1598159.85</v>
      </c>
      <c r="I130" s="58">
        <f t="shared" ref="I130:M131" si="168">I131</f>
        <v>1657698.48</v>
      </c>
      <c r="J130" s="58">
        <f t="shared" si="168"/>
        <v>1710306.44</v>
      </c>
      <c r="K130" s="58">
        <f t="shared" si="168"/>
        <v>0</v>
      </c>
      <c r="L130" s="58">
        <f t="shared" si="168"/>
        <v>0</v>
      </c>
      <c r="M130" s="58">
        <f t="shared" si="168"/>
        <v>0</v>
      </c>
      <c r="N130" s="58">
        <f t="shared" si="110"/>
        <v>1598159.85</v>
      </c>
      <c r="O130" s="58">
        <f t="shared" si="111"/>
        <v>1657698.48</v>
      </c>
      <c r="P130" s="58">
        <f t="shared" si="112"/>
        <v>1710306.44</v>
      </c>
      <c r="Q130" s="58">
        <f t="shared" ref="Q130:S131" si="169">Q131</f>
        <v>0</v>
      </c>
      <c r="R130" s="58">
        <f t="shared" si="169"/>
        <v>0</v>
      </c>
      <c r="S130" s="58">
        <f t="shared" si="169"/>
        <v>0</v>
      </c>
      <c r="T130" s="58">
        <f t="shared" si="113"/>
        <v>1598159.85</v>
      </c>
      <c r="U130" s="58">
        <f t="shared" si="114"/>
        <v>1657698.48</v>
      </c>
      <c r="V130" s="58">
        <f t="shared" si="115"/>
        <v>1710306.44</v>
      </c>
      <c r="W130" s="58">
        <f t="shared" ref="W130:Y131" si="170">W131</f>
        <v>0</v>
      </c>
      <c r="X130" s="58">
        <f t="shared" si="170"/>
        <v>0</v>
      </c>
      <c r="Y130" s="58">
        <f t="shared" si="170"/>
        <v>0</v>
      </c>
      <c r="Z130" s="58">
        <f t="shared" si="116"/>
        <v>1598159.85</v>
      </c>
      <c r="AA130" s="58">
        <f t="shared" si="117"/>
        <v>1657698.48</v>
      </c>
      <c r="AB130" s="58">
        <f t="shared" si="118"/>
        <v>1710306.44</v>
      </c>
    </row>
    <row r="131" spans="1:28" ht="26.4">
      <c r="A131" s="295"/>
      <c r="B131" s="75" t="s">
        <v>40</v>
      </c>
      <c r="C131" s="6" t="s">
        <v>12</v>
      </c>
      <c r="D131" s="55" t="s">
        <v>6</v>
      </c>
      <c r="E131" s="6" t="s">
        <v>98</v>
      </c>
      <c r="F131" s="187" t="s">
        <v>284</v>
      </c>
      <c r="G131" s="18" t="s">
        <v>38</v>
      </c>
      <c r="H131" s="58">
        <f>H132</f>
        <v>1598159.85</v>
      </c>
      <c r="I131" s="58">
        <f t="shared" si="168"/>
        <v>1657698.48</v>
      </c>
      <c r="J131" s="58">
        <f t="shared" si="168"/>
        <v>1710306.44</v>
      </c>
      <c r="K131" s="58">
        <f t="shared" si="168"/>
        <v>0</v>
      </c>
      <c r="L131" s="58">
        <f t="shared" si="168"/>
        <v>0</v>
      </c>
      <c r="M131" s="58">
        <f t="shared" si="168"/>
        <v>0</v>
      </c>
      <c r="N131" s="58">
        <f t="shared" si="110"/>
        <v>1598159.85</v>
      </c>
      <c r="O131" s="58">
        <f t="shared" si="111"/>
        <v>1657698.48</v>
      </c>
      <c r="P131" s="58">
        <f t="shared" si="112"/>
        <v>1710306.44</v>
      </c>
      <c r="Q131" s="58">
        <f t="shared" si="169"/>
        <v>0</v>
      </c>
      <c r="R131" s="58">
        <f t="shared" si="169"/>
        <v>0</v>
      </c>
      <c r="S131" s="58">
        <f t="shared" si="169"/>
        <v>0</v>
      </c>
      <c r="T131" s="58">
        <f t="shared" si="113"/>
        <v>1598159.85</v>
      </c>
      <c r="U131" s="58">
        <f t="shared" si="114"/>
        <v>1657698.48</v>
      </c>
      <c r="V131" s="58">
        <f t="shared" si="115"/>
        <v>1710306.44</v>
      </c>
      <c r="W131" s="58">
        <f t="shared" si="170"/>
        <v>0</v>
      </c>
      <c r="X131" s="58">
        <f t="shared" si="170"/>
        <v>0</v>
      </c>
      <c r="Y131" s="58">
        <f t="shared" si="170"/>
        <v>0</v>
      </c>
      <c r="Z131" s="58">
        <f t="shared" si="116"/>
        <v>1598159.85</v>
      </c>
      <c r="AA131" s="58">
        <f t="shared" si="117"/>
        <v>1657698.48</v>
      </c>
      <c r="AB131" s="58">
        <f t="shared" si="118"/>
        <v>1710306.44</v>
      </c>
    </row>
    <row r="132" spans="1:28">
      <c r="A132" s="296"/>
      <c r="B132" s="85" t="s">
        <v>41</v>
      </c>
      <c r="C132" s="6" t="s">
        <v>12</v>
      </c>
      <c r="D132" s="55" t="s">
        <v>6</v>
      </c>
      <c r="E132" s="6" t="s">
        <v>98</v>
      </c>
      <c r="F132" s="187" t="s">
        <v>284</v>
      </c>
      <c r="G132" s="18" t="s">
        <v>39</v>
      </c>
      <c r="H132" s="185">
        <v>1598159.85</v>
      </c>
      <c r="I132" s="185">
        <v>1657698.48</v>
      </c>
      <c r="J132" s="185">
        <v>1710306.44</v>
      </c>
      <c r="K132" s="185"/>
      <c r="L132" s="185"/>
      <c r="M132" s="185"/>
      <c r="N132" s="185">
        <f t="shared" si="110"/>
        <v>1598159.85</v>
      </c>
      <c r="O132" s="185">
        <f t="shared" si="111"/>
        <v>1657698.48</v>
      </c>
      <c r="P132" s="185">
        <f t="shared" si="112"/>
        <v>1710306.44</v>
      </c>
      <c r="Q132" s="185"/>
      <c r="R132" s="185"/>
      <c r="S132" s="185"/>
      <c r="T132" s="185">
        <f t="shared" si="113"/>
        <v>1598159.85</v>
      </c>
      <c r="U132" s="185">
        <f t="shared" si="114"/>
        <v>1657698.48</v>
      </c>
      <c r="V132" s="185">
        <f t="shared" si="115"/>
        <v>1710306.44</v>
      </c>
      <c r="W132" s="185"/>
      <c r="X132" s="185"/>
      <c r="Y132" s="185"/>
      <c r="Z132" s="185">
        <f t="shared" si="116"/>
        <v>1598159.85</v>
      </c>
      <c r="AA132" s="185">
        <f t="shared" si="117"/>
        <v>1657698.48</v>
      </c>
      <c r="AB132" s="185">
        <f t="shared" si="118"/>
        <v>1710306.44</v>
      </c>
    </row>
    <row r="133" spans="1:28" ht="52.8">
      <c r="A133" s="177"/>
      <c r="B133" s="199" t="s">
        <v>195</v>
      </c>
      <c r="C133" s="191" t="s">
        <v>12</v>
      </c>
      <c r="D133" s="186" t="s">
        <v>6</v>
      </c>
      <c r="E133" s="191" t="s">
        <v>98</v>
      </c>
      <c r="F133" s="186" t="s">
        <v>279</v>
      </c>
      <c r="G133" s="210"/>
      <c r="H133" s="185">
        <f>H134</f>
        <v>40000</v>
      </c>
      <c r="I133" s="185">
        <f t="shared" ref="I133:M134" si="171">I134</f>
        <v>50000</v>
      </c>
      <c r="J133" s="185">
        <f t="shared" si="171"/>
        <v>50000</v>
      </c>
      <c r="K133" s="185">
        <f t="shared" si="171"/>
        <v>0</v>
      </c>
      <c r="L133" s="185">
        <f t="shared" si="171"/>
        <v>0</v>
      </c>
      <c r="M133" s="185">
        <f t="shared" si="171"/>
        <v>0</v>
      </c>
      <c r="N133" s="185">
        <f t="shared" si="110"/>
        <v>40000</v>
      </c>
      <c r="O133" s="185">
        <f t="shared" si="111"/>
        <v>50000</v>
      </c>
      <c r="P133" s="185">
        <f t="shared" si="112"/>
        <v>50000</v>
      </c>
      <c r="Q133" s="185">
        <f t="shared" ref="Q133:S134" si="172">Q134</f>
        <v>0</v>
      </c>
      <c r="R133" s="185">
        <f t="shared" si="172"/>
        <v>0</v>
      </c>
      <c r="S133" s="185">
        <f t="shared" si="172"/>
        <v>0</v>
      </c>
      <c r="T133" s="185">
        <f t="shared" si="113"/>
        <v>40000</v>
      </c>
      <c r="U133" s="185">
        <f t="shared" si="114"/>
        <v>50000</v>
      </c>
      <c r="V133" s="185">
        <f t="shared" si="115"/>
        <v>50000</v>
      </c>
      <c r="W133" s="185">
        <f t="shared" ref="W133:Y134" si="173">W134</f>
        <v>0</v>
      </c>
      <c r="X133" s="185">
        <f t="shared" si="173"/>
        <v>0</v>
      </c>
      <c r="Y133" s="185">
        <f t="shared" si="173"/>
        <v>0</v>
      </c>
      <c r="Z133" s="185">
        <f t="shared" si="116"/>
        <v>40000</v>
      </c>
      <c r="AA133" s="185">
        <f t="shared" si="117"/>
        <v>50000</v>
      </c>
      <c r="AB133" s="185">
        <f t="shared" si="118"/>
        <v>50000</v>
      </c>
    </row>
    <row r="134" spans="1:28" ht="26.4">
      <c r="A134" s="177"/>
      <c r="B134" s="200" t="s">
        <v>40</v>
      </c>
      <c r="C134" s="191" t="s">
        <v>12</v>
      </c>
      <c r="D134" s="186" t="s">
        <v>6</v>
      </c>
      <c r="E134" s="191" t="s">
        <v>98</v>
      </c>
      <c r="F134" s="186" t="s">
        <v>279</v>
      </c>
      <c r="G134" s="211" t="s">
        <v>38</v>
      </c>
      <c r="H134" s="185">
        <f>H135</f>
        <v>40000</v>
      </c>
      <c r="I134" s="185">
        <f t="shared" si="171"/>
        <v>50000</v>
      </c>
      <c r="J134" s="185">
        <f t="shared" si="171"/>
        <v>50000</v>
      </c>
      <c r="K134" s="185">
        <f t="shared" si="171"/>
        <v>0</v>
      </c>
      <c r="L134" s="185">
        <f t="shared" si="171"/>
        <v>0</v>
      </c>
      <c r="M134" s="185">
        <f t="shared" si="171"/>
        <v>0</v>
      </c>
      <c r="N134" s="185">
        <f t="shared" si="110"/>
        <v>40000</v>
      </c>
      <c r="O134" s="185">
        <f t="shared" si="111"/>
        <v>50000</v>
      </c>
      <c r="P134" s="185">
        <f t="shared" si="112"/>
        <v>50000</v>
      </c>
      <c r="Q134" s="185">
        <f t="shared" si="172"/>
        <v>0</v>
      </c>
      <c r="R134" s="185">
        <f t="shared" si="172"/>
        <v>0</v>
      </c>
      <c r="S134" s="185">
        <f t="shared" si="172"/>
        <v>0</v>
      </c>
      <c r="T134" s="185">
        <f t="shared" si="113"/>
        <v>40000</v>
      </c>
      <c r="U134" s="185">
        <f t="shared" si="114"/>
        <v>50000</v>
      </c>
      <c r="V134" s="185">
        <f t="shared" si="115"/>
        <v>50000</v>
      </c>
      <c r="W134" s="185">
        <f t="shared" si="173"/>
        <v>0</v>
      </c>
      <c r="X134" s="185">
        <f t="shared" si="173"/>
        <v>0</v>
      </c>
      <c r="Y134" s="185">
        <f t="shared" si="173"/>
        <v>0</v>
      </c>
      <c r="Z134" s="185">
        <f t="shared" si="116"/>
        <v>40000</v>
      </c>
      <c r="AA134" s="185">
        <f t="shared" si="117"/>
        <v>50000</v>
      </c>
      <c r="AB134" s="185">
        <f t="shared" si="118"/>
        <v>50000</v>
      </c>
    </row>
    <row r="135" spans="1:28">
      <c r="A135" s="177"/>
      <c r="B135" s="199" t="s">
        <v>41</v>
      </c>
      <c r="C135" s="191" t="s">
        <v>12</v>
      </c>
      <c r="D135" s="186" t="s">
        <v>6</v>
      </c>
      <c r="E135" s="191" t="s">
        <v>98</v>
      </c>
      <c r="F135" s="186" t="s">
        <v>279</v>
      </c>
      <c r="G135" s="211" t="s">
        <v>39</v>
      </c>
      <c r="H135" s="185">
        <v>40000</v>
      </c>
      <c r="I135" s="185">
        <v>50000</v>
      </c>
      <c r="J135" s="185">
        <v>50000</v>
      </c>
      <c r="K135" s="185"/>
      <c r="L135" s="185"/>
      <c r="M135" s="185"/>
      <c r="N135" s="185">
        <f t="shared" si="110"/>
        <v>40000</v>
      </c>
      <c r="O135" s="185">
        <f t="shared" si="111"/>
        <v>50000</v>
      </c>
      <c r="P135" s="185">
        <f t="shared" si="112"/>
        <v>50000</v>
      </c>
      <c r="Q135" s="185"/>
      <c r="R135" s="185"/>
      <c r="S135" s="185"/>
      <c r="T135" s="185">
        <f t="shared" si="113"/>
        <v>40000</v>
      </c>
      <c r="U135" s="185">
        <f t="shared" si="114"/>
        <v>50000</v>
      </c>
      <c r="V135" s="185">
        <f t="shared" si="115"/>
        <v>50000</v>
      </c>
      <c r="W135" s="185"/>
      <c r="X135" s="185"/>
      <c r="Y135" s="185"/>
      <c r="Z135" s="185">
        <f t="shared" si="116"/>
        <v>40000</v>
      </c>
      <c r="AA135" s="185">
        <f t="shared" si="117"/>
        <v>50000</v>
      </c>
      <c r="AB135" s="185">
        <f t="shared" si="118"/>
        <v>50000</v>
      </c>
    </row>
    <row r="136" spans="1:28" ht="26.4">
      <c r="A136" s="223" t="s">
        <v>305</v>
      </c>
      <c r="B136" s="81" t="s">
        <v>306</v>
      </c>
      <c r="C136" s="7" t="s">
        <v>12</v>
      </c>
      <c r="D136" s="7" t="s">
        <v>7</v>
      </c>
      <c r="E136" s="7" t="s">
        <v>98</v>
      </c>
      <c r="F136" s="7" t="s">
        <v>99</v>
      </c>
      <c r="G136" s="18"/>
      <c r="H136" s="59">
        <f>H137+H142+H145</f>
        <v>21788067.879999999</v>
      </c>
      <c r="I136" s="59">
        <f t="shared" ref="I136:J136" si="174">I137+I142+I145</f>
        <v>22165012.77</v>
      </c>
      <c r="J136" s="59">
        <f t="shared" si="174"/>
        <v>22459389.780000001</v>
      </c>
      <c r="K136" s="59">
        <f t="shared" ref="K136:M136" si="175">K137+K142+K145</f>
        <v>0</v>
      </c>
      <c r="L136" s="59">
        <f t="shared" si="175"/>
        <v>0</v>
      </c>
      <c r="M136" s="59">
        <f t="shared" si="175"/>
        <v>0</v>
      </c>
      <c r="N136" s="59">
        <f t="shared" si="110"/>
        <v>21788067.879999999</v>
      </c>
      <c r="O136" s="59">
        <f t="shared" si="111"/>
        <v>22165012.77</v>
      </c>
      <c r="P136" s="59">
        <f t="shared" si="112"/>
        <v>22459389.780000001</v>
      </c>
      <c r="Q136" s="59">
        <f t="shared" ref="Q136:S136" si="176">Q137+Q142+Q145</f>
        <v>0</v>
      </c>
      <c r="R136" s="59">
        <f t="shared" si="176"/>
        <v>0</v>
      </c>
      <c r="S136" s="59">
        <f t="shared" si="176"/>
        <v>0</v>
      </c>
      <c r="T136" s="59">
        <f t="shared" si="113"/>
        <v>21788067.879999999</v>
      </c>
      <c r="U136" s="59">
        <f t="shared" si="114"/>
        <v>22165012.77</v>
      </c>
      <c r="V136" s="59">
        <f t="shared" si="115"/>
        <v>22459389.780000001</v>
      </c>
      <c r="W136" s="59">
        <f t="shared" ref="W136:Y136" si="177">W137+W142+W145</f>
        <v>0</v>
      </c>
      <c r="X136" s="59">
        <f t="shared" si="177"/>
        <v>0</v>
      </c>
      <c r="Y136" s="59">
        <f t="shared" si="177"/>
        <v>0</v>
      </c>
      <c r="Z136" s="59">
        <f t="shared" si="116"/>
        <v>21788067.879999999</v>
      </c>
      <c r="AA136" s="59">
        <f t="shared" si="117"/>
        <v>22165012.77</v>
      </c>
      <c r="AB136" s="59">
        <f t="shared" si="118"/>
        <v>22459389.780000001</v>
      </c>
    </row>
    <row r="137" spans="1:28" customFormat="1" ht="26.4">
      <c r="A137" s="116"/>
      <c r="B137" s="82" t="s">
        <v>53</v>
      </c>
      <c r="C137" s="36" t="s">
        <v>12</v>
      </c>
      <c r="D137" s="36" t="s">
        <v>7</v>
      </c>
      <c r="E137" s="36" t="s">
        <v>98</v>
      </c>
      <c r="F137" s="36" t="s">
        <v>120</v>
      </c>
      <c r="G137" s="37"/>
      <c r="H137" s="61">
        <f>H138+H140</f>
        <v>18816000</v>
      </c>
      <c r="I137" s="61">
        <f t="shared" ref="I137:J137" si="178">I138+I140</f>
        <v>18998184.739999998</v>
      </c>
      <c r="J137" s="61">
        <f t="shared" si="178"/>
        <v>19182116.59</v>
      </c>
      <c r="K137" s="61">
        <f t="shared" ref="K137:M137" si="179">K138+K140</f>
        <v>0</v>
      </c>
      <c r="L137" s="61">
        <f t="shared" si="179"/>
        <v>0</v>
      </c>
      <c r="M137" s="61">
        <f t="shared" si="179"/>
        <v>0</v>
      </c>
      <c r="N137" s="61">
        <f t="shared" si="110"/>
        <v>18816000</v>
      </c>
      <c r="O137" s="61">
        <f t="shared" si="111"/>
        <v>18998184.739999998</v>
      </c>
      <c r="P137" s="61">
        <f t="shared" si="112"/>
        <v>19182116.59</v>
      </c>
      <c r="Q137" s="61">
        <f t="shared" ref="Q137:S137" si="180">Q138+Q140</f>
        <v>0</v>
      </c>
      <c r="R137" s="61">
        <f t="shared" si="180"/>
        <v>0</v>
      </c>
      <c r="S137" s="61">
        <f t="shared" si="180"/>
        <v>0</v>
      </c>
      <c r="T137" s="61">
        <f t="shared" si="113"/>
        <v>18816000</v>
      </c>
      <c r="U137" s="61">
        <f t="shared" si="114"/>
        <v>18998184.739999998</v>
      </c>
      <c r="V137" s="61">
        <f t="shared" si="115"/>
        <v>19182116.59</v>
      </c>
      <c r="W137" s="61">
        <f t="shared" ref="W137:Y137" si="181">W138+W140</f>
        <v>0</v>
      </c>
      <c r="X137" s="61">
        <f t="shared" si="181"/>
        <v>0</v>
      </c>
      <c r="Y137" s="61">
        <f t="shared" si="181"/>
        <v>0</v>
      </c>
      <c r="Z137" s="61">
        <f t="shared" si="116"/>
        <v>18816000</v>
      </c>
      <c r="AA137" s="61">
        <f t="shared" si="117"/>
        <v>18998184.739999998</v>
      </c>
      <c r="AB137" s="61">
        <f t="shared" si="118"/>
        <v>19182116.59</v>
      </c>
    </row>
    <row r="138" spans="1:28" customFormat="1" ht="39.6">
      <c r="A138" s="116"/>
      <c r="B138" s="86" t="s">
        <v>49</v>
      </c>
      <c r="C138" s="36" t="s">
        <v>12</v>
      </c>
      <c r="D138" s="36" t="s">
        <v>7</v>
      </c>
      <c r="E138" s="36" t="s">
        <v>98</v>
      </c>
      <c r="F138" s="36" t="s">
        <v>120</v>
      </c>
      <c r="G138" s="37" t="s">
        <v>47</v>
      </c>
      <c r="H138" s="61">
        <f>H139</f>
        <v>18551000</v>
      </c>
      <c r="I138" s="61">
        <f t="shared" ref="I138:M138" si="182">I139</f>
        <v>18733184.739999998</v>
      </c>
      <c r="J138" s="61">
        <f t="shared" si="182"/>
        <v>18917116.59</v>
      </c>
      <c r="K138" s="61">
        <f t="shared" si="182"/>
        <v>0</v>
      </c>
      <c r="L138" s="61">
        <f t="shared" si="182"/>
        <v>0</v>
      </c>
      <c r="M138" s="61">
        <f t="shared" si="182"/>
        <v>0</v>
      </c>
      <c r="N138" s="61">
        <f t="shared" si="110"/>
        <v>18551000</v>
      </c>
      <c r="O138" s="61">
        <f t="shared" si="111"/>
        <v>18733184.739999998</v>
      </c>
      <c r="P138" s="61">
        <f t="shared" si="112"/>
        <v>18917116.59</v>
      </c>
      <c r="Q138" s="61">
        <f t="shared" ref="Q138:S138" si="183">Q139</f>
        <v>0</v>
      </c>
      <c r="R138" s="61">
        <f t="shared" si="183"/>
        <v>0</v>
      </c>
      <c r="S138" s="61">
        <f t="shared" si="183"/>
        <v>0</v>
      </c>
      <c r="T138" s="61">
        <f t="shared" si="113"/>
        <v>18551000</v>
      </c>
      <c r="U138" s="61">
        <f t="shared" si="114"/>
        <v>18733184.739999998</v>
      </c>
      <c r="V138" s="61">
        <f t="shared" si="115"/>
        <v>18917116.59</v>
      </c>
      <c r="W138" s="61">
        <f t="shared" ref="W138:Y138" si="184">W139</f>
        <v>-100000</v>
      </c>
      <c r="X138" s="61">
        <f t="shared" si="184"/>
        <v>0</v>
      </c>
      <c r="Y138" s="61">
        <f t="shared" si="184"/>
        <v>0</v>
      </c>
      <c r="Z138" s="61">
        <f t="shared" si="116"/>
        <v>18451000</v>
      </c>
      <c r="AA138" s="61">
        <f t="shared" si="117"/>
        <v>18733184.739999998</v>
      </c>
      <c r="AB138" s="61">
        <f t="shared" si="118"/>
        <v>18917116.59</v>
      </c>
    </row>
    <row r="139" spans="1:28" customFormat="1">
      <c r="A139" s="116"/>
      <c r="B139" s="86" t="s">
        <v>50</v>
      </c>
      <c r="C139" s="36" t="s">
        <v>12</v>
      </c>
      <c r="D139" s="36" t="s">
        <v>7</v>
      </c>
      <c r="E139" s="36" t="s">
        <v>98</v>
      </c>
      <c r="F139" s="36" t="s">
        <v>120</v>
      </c>
      <c r="G139" s="37" t="s">
        <v>48</v>
      </c>
      <c r="H139" s="192">
        <v>18551000</v>
      </c>
      <c r="I139" s="192">
        <v>18733184.739999998</v>
      </c>
      <c r="J139" s="192">
        <v>18917116.59</v>
      </c>
      <c r="K139" s="192"/>
      <c r="L139" s="192"/>
      <c r="M139" s="192"/>
      <c r="N139" s="192">
        <f t="shared" si="110"/>
        <v>18551000</v>
      </c>
      <c r="O139" s="192">
        <f t="shared" si="111"/>
        <v>18733184.739999998</v>
      </c>
      <c r="P139" s="192">
        <f t="shared" si="112"/>
        <v>18917116.59</v>
      </c>
      <c r="Q139" s="192"/>
      <c r="R139" s="192"/>
      <c r="S139" s="192"/>
      <c r="T139" s="192">
        <f t="shared" si="113"/>
        <v>18551000</v>
      </c>
      <c r="U139" s="192">
        <f t="shared" si="114"/>
        <v>18733184.739999998</v>
      </c>
      <c r="V139" s="192">
        <f t="shared" si="115"/>
        <v>18917116.59</v>
      </c>
      <c r="W139" s="192">
        <v>-100000</v>
      </c>
      <c r="X139" s="192"/>
      <c r="Y139" s="192"/>
      <c r="Z139" s="192">
        <f t="shared" si="116"/>
        <v>18451000</v>
      </c>
      <c r="AA139" s="192">
        <f t="shared" si="117"/>
        <v>18733184.739999998</v>
      </c>
      <c r="AB139" s="192">
        <f t="shared" si="118"/>
        <v>18917116.59</v>
      </c>
    </row>
    <row r="140" spans="1:28" customFormat="1" ht="26.4">
      <c r="A140" s="116"/>
      <c r="B140" s="82" t="s">
        <v>172</v>
      </c>
      <c r="C140" s="36" t="s">
        <v>12</v>
      </c>
      <c r="D140" s="36" t="s">
        <v>7</v>
      </c>
      <c r="E140" s="36" t="s">
        <v>98</v>
      </c>
      <c r="F140" s="36" t="s">
        <v>120</v>
      </c>
      <c r="G140" s="37" t="s">
        <v>31</v>
      </c>
      <c r="H140" s="61">
        <f>H141</f>
        <v>265000</v>
      </c>
      <c r="I140" s="61">
        <f t="shared" ref="I140:M140" si="185">I141</f>
        <v>265000</v>
      </c>
      <c r="J140" s="61">
        <f t="shared" si="185"/>
        <v>265000</v>
      </c>
      <c r="K140" s="61">
        <f t="shared" si="185"/>
        <v>0</v>
      </c>
      <c r="L140" s="61">
        <f t="shared" si="185"/>
        <v>0</v>
      </c>
      <c r="M140" s="61">
        <f t="shared" si="185"/>
        <v>0</v>
      </c>
      <c r="N140" s="61">
        <f t="shared" si="110"/>
        <v>265000</v>
      </c>
      <c r="O140" s="61">
        <f t="shared" si="111"/>
        <v>265000</v>
      </c>
      <c r="P140" s="61">
        <f t="shared" si="112"/>
        <v>265000</v>
      </c>
      <c r="Q140" s="61">
        <f t="shared" ref="Q140:S140" si="186">Q141</f>
        <v>0</v>
      </c>
      <c r="R140" s="61">
        <f t="shared" si="186"/>
        <v>0</v>
      </c>
      <c r="S140" s="61">
        <f t="shared" si="186"/>
        <v>0</v>
      </c>
      <c r="T140" s="61">
        <f t="shared" si="113"/>
        <v>265000</v>
      </c>
      <c r="U140" s="61">
        <f t="shared" si="114"/>
        <v>265000</v>
      </c>
      <c r="V140" s="61">
        <f t="shared" si="115"/>
        <v>265000</v>
      </c>
      <c r="W140" s="61">
        <f t="shared" ref="W140:Y140" si="187">W141</f>
        <v>100000</v>
      </c>
      <c r="X140" s="61">
        <f t="shared" si="187"/>
        <v>0</v>
      </c>
      <c r="Y140" s="61">
        <f t="shared" si="187"/>
        <v>0</v>
      </c>
      <c r="Z140" s="61">
        <f t="shared" si="116"/>
        <v>365000</v>
      </c>
      <c r="AA140" s="61">
        <f t="shared" si="117"/>
        <v>265000</v>
      </c>
      <c r="AB140" s="61">
        <f t="shared" si="118"/>
        <v>265000</v>
      </c>
    </row>
    <row r="141" spans="1:28" customFormat="1" ht="26.4">
      <c r="A141" s="116"/>
      <c r="B141" s="86" t="s">
        <v>33</v>
      </c>
      <c r="C141" s="36" t="s">
        <v>12</v>
      </c>
      <c r="D141" s="36" t="s">
        <v>7</v>
      </c>
      <c r="E141" s="36" t="s">
        <v>98</v>
      </c>
      <c r="F141" s="36" t="s">
        <v>120</v>
      </c>
      <c r="G141" s="37" t="s">
        <v>32</v>
      </c>
      <c r="H141" s="192">
        <v>265000</v>
      </c>
      <c r="I141" s="192">
        <v>265000</v>
      </c>
      <c r="J141" s="192">
        <v>265000</v>
      </c>
      <c r="K141" s="192"/>
      <c r="L141" s="192"/>
      <c r="M141" s="192"/>
      <c r="N141" s="192">
        <f t="shared" si="110"/>
        <v>265000</v>
      </c>
      <c r="O141" s="192">
        <f t="shared" si="111"/>
        <v>265000</v>
      </c>
      <c r="P141" s="192">
        <f t="shared" si="112"/>
        <v>265000</v>
      </c>
      <c r="Q141" s="192"/>
      <c r="R141" s="192"/>
      <c r="S141" s="192"/>
      <c r="T141" s="192">
        <f t="shared" si="113"/>
        <v>265000</v>
      </c>
      <c r="U141" s="192">
        <f t="shared" si="114"/>
        <v>265000</v>
      </c>
      <c r="V141" s="192">
        <f t="shared" si="115"/>
        <v>265000</v>
      </c>
      <c r="W141" s="192">
        <v>100000</v>
      </c>
      <c r="X141" s="192"/>
      <c r="Y141" s="192"/>
      <c r="Z141" s="192">
        <f t="shared" si="116"/>
        <v>365000</v>
      </c>
      <c r="AA141" s="192">
        <f t="shared" si="117"/>
        <v>265000</v>
      </c>
      <c r="AB141" s="192">
        <f t="shared" si="118"/>
        <v>265000</v>
      </c>
    </row>
    <row r="142" spans="1:28" customFormat="1" ht="26.4">
      <c r="A142" s="116"/>
      <c r="B142" s="198" t="s">
        <v>95</v>
      </c>
      <c r="C142" s="36" t="s">
        <v>12</v>
      </c>
      <c r="D142" s="36" t="s">
        <v>7</v>
      </c>
      <c r="E142" s="144" t="s">
        <v>98</v>
      </c>
      <c r="F142" s="209" t="s">
        <v>300</v>
      </c>
      <c r="G142" s="115"/>
      <c r="H142" s="62">
        <f>H143</f>
        <v>92389</v>
      </c>
      <c r="I142" s="62">
        <f t="shared" ref="I142:M143" si="188">I143</f>
        <v>180962</v>
      </c>
      <c r="J142" s="62">
        <f t="shared" si="188"/>
        <v>180962</v>
      </c>
      <c r="K142" s="62">
        <f t="shared" si="188"/>
        <v>0</v>
      </c>
      <c r="L142" s="62">
        <f t="shared" si="188"/>
        <v>0</v>
      </c>
      <c r="M142" s="62">
        <f t="shared" si="188"/>
        <v>0</v>
      </c>
      <c r="N142" s="62">
        <f t="shared" si="110"/>
        <v>92389</v>
      </c>
      <c r="O142" s="62">
        <f t="shared" si="111"/>
        <v>180962</v>
      </c>
      <c r="P142" s="62">
        <f t="shared" si="112"/>
        <v>180962</v>
      </c>
      <c r="Q142" s="62">
        <f t="shared" ref="Q142:S143" si="189">Q143</f>
        <v>0</v>
      </c>
      <c r="R142" s="62">
        <f t="shared" si="189"/>
        <v>0</v>
      </c>
      <c r="S142" s="62">
        <f t="shared" si="189"/>
        <v>0</v>
      </c>
      <c r="T142" s="62">
        <f t="shared" si="113"/>
        <v>92389</v>
      </c>
      <c r="U142" s="62">
        <f t="shared" si="114"/>
        <v>180962</v>
      </c>
      <c r="V142" s="62">
        <f t="shared" si="115"/>
        <v>180962</v>
      </c>
      <c r="W142" s="62">
        <f t="shared" ref="W142:Y143" si="190">W143</f>
        <v>0</v>
      </c>
      <c r="X142" s="62">
        <f t="shared" si="190"/>
        <v>0</v>
      </c>
      <c r="Y142" s="62">
        <f t="shared" si="190"/>
        <v>0</v>
      </c>
      <c r="Z142" s="62">
        <f t="shared" si="116"/>
        <v>92389</v>
      </c>
      <c r="AA142" s="62">
        <f t="shared" si="117"/>
        <v>180962</v>
      </c>
      <c r="AB142" s="62">
        <f t="shared" si="118"/>
        <v>180962</v>
      </c>
    </row>
    <row r="143" spans="1:28" customFormat="1">
      <c r="A143" s="116"/>
      <c r="B143" s="104" t="s">
        <v>34</v>
      </c>
      <c r="C143" s="36" t="s">
        <v>12</v>
      </c>
      <c r="D143" s="36" t="s">
        <v>7</v>
      </c>
      <c r="E143" s="144" t="s">
        <v>98</v>
      </c>
      <c r="F143" s="209" t="s">
        <v>300</v>
      </c>
      <c r="G143" s="115" t="s">
        <v>35</v>
      </c>
      <c r="H143" s="62">
        <f>H144</f>
        <v>92389</v>
      </c>
      <c r="I143" s="62">
        <f t="shared" si="188"/>
        <v>180962</v>
      </c>
      <c r="J143" s="62">
        <f t="shared" si="188"/>
        <v>180962</v>
      </c>
      <c r="K143" s="62">
        <f t="shared" si="188"/>
        <v>0</v>
      </c>
      <c r="L143" s="62">
        <f t="shared" si="188"/>
        <v>0</v>
      </c>
      <c r="M143" s="62">
        <f t="shared" si="188"/>
        <v>0</v>
      </c>
      <c r="N143" s="62">
        <f t="shared" si="110"/>
        <v>92389</v>
      </c>
      <c r="O143" s="62">
        <f t="shared" si="111"/>
        <v>180962</v>
      </c>
      <c r="P143" s="62">
        <f t="shared" si="112"/>
        <v>180962</v>
      </c>
      <c r="Q143" s="62">
        <f t="shared" si="189"/>
        <v>0</v>
      </c>
      <c r="R143" s="62">
        <f t="shared" si="189"/>
        <v>0</v>
      </c>
      <c r="S143" s="62">
        <f t="shared" si="189"/>
        <v>0</v>
      </c>
      <c r="T143" s="62">
        <f t="shared" si="113"/>
        <v>92389</v>
      </c>
      <c r="U143" s="62">
        <f t="shared" si="114"/>
        <v>180962</v>
      </c>
      <c r="V143" s="62">
        <f t="shared" si="115"/>
        <v>180962</v>
      </c>
      <c r="W143" s="62">
        <f t="shared" si="190"/>
        <v>0</v>
      </c>
      <c r="X143" s="62">
        <f t="shared" si="190"/>
        <v>0</v>
      </c>
      <c r="Y143" s="62">
        <f t="shared" si="190"/>
        <v>0</v>
      </c>
      <c r="Z143" s="62">
        <f t="shared" si="116"/>
        <v>92389</v>
      </c>
      <c r="AA143" s="62">
        <f t="shared" si="117"/>
        <v>180962</v>
      </c>
      <c r="AB143" s="62">
        <f t="shared" si="118"/>
        <v>180962</v>
      </c>
    </row>
    <row r="144" spans="1:28" customFormat="1" ht="19.5" customHeight="1">
      <c r="A144" s="116"/>
      <c r="B144" s="151" t="s">
        <v>37</v>
      </c>
      <c r="C144" s="36" t="s">
        <v>12</v>
      </c>
      <c r="D144" s="36" t="s">
        <v>7</v>
      </c>
      <c r="E144" s="144" t="s">
        <v>98</v>
      </c>
      <c r="F144" s="209" t="s">
        <v>300</v>
      </c>
      <c r="G144" s="115" t="s">
        <v>36</v>
      </c>
      <c r="H144" s="69">
        <v>92389</v>
      </c>
      <c r="I144" s="69">
        <v>180962</v>
      </c>
      <c r="J144" s="69">
        <v>180962</v>
      </c>
      <c r="K144" s="69"/>
      <c r="L144" s="69"/>
      <c r="M144" s="69"/>
      <c r="N144" s="69">
        <f t="shared" si="110"/>
        <v>92389</v>
      </c>
      <c r="O144" s="69">
        <f t="shared" si="111"/>
        <v>180962</v>
      </c>
      <c r="P144" s="69">
        <f t="shared" si="112"/>
        <v>180962</v>
      </c>
      <c r="Q144" s="69"/>
      <c r="R144" s="69"/>
      <c r="S144" s="69"/>
      <c r="T144" s="69">
        <f t="shared" si="113"/>
        <v>92389</v>
      </c>
      <c r="U144" s="69">
        <f t="shared" si="114"/>
        <v>180962</v>
      </c>
      <c r="V144" s="69">
        <f t="shared" si="115"/>
        <v>180962</v>
      </c>
      <c r="W144" s="69"/>
      <c r="X144" s="69"/>
      <c r="Y144" s="69"/>
      <c r="Z144" s="69">
        <f t="shared" si="116"/>
        <v>92389</v>
      </c>
      <c r="AA144" s="69">
        <f t="shared" si="117"/>
        <v>180962</v>
      </c>
      <c r="AB144" s="69">
        <f t="shared" si="118"/>
        <v>180962</v>
      </c>
    </row>
    <row r="145" spans="1:28" customFormat="1" ht="26.4">
      <c r="A145" s="116"/>
      <c r="B145" s="199" t="s">
        <v>322</v>
      </c>
      <c r="C145" s="36" t="s">
        <v>12</v>
      </c>
      <c r="D145" s="36" t="s">
        <v>7</v>
      </c>
      <c r="E145" s="36" t="s">
        <v>98</v>
      </c>
      <c r="F145" s="188" t="s">
        <v>321</v>
      </c>
      <c r="G145" s="37"/>
      <c r="H145" s="61">
        <f>H148+H146</f>
        <v>2879678.88</v>
      </c>
      <c r="I145" s="61">
        <f t="shared" ref="I145:J145" si="191">I148+I146</f>
        <v>2985866.03</v>
      </c>
      <c r="J145" s="61">
        <f t="shared" si="191"/>
        <v>3096311.19</v>
      </c>
      <c r="K145" s="61">
        <f t="shared" ref="K145:M145" si="192">K148+K146</f>
        <v>0</v>
      </c>
      <c r="L145" s="61">
        <f t="shared" si="192"/>
        <v>0</v>
      </c>
      <c r="M145" s="61">
        <f t="shared" si="192"/>
        <v>0</v>
      </c>
      <c r="N145" s="61">
        <f t="shared" si="110"/>
        <v>2879678.88</v>
      </c>
      <c r="O145" s="61">
        <f t="shared" si="111"/>
        <v>2985866.03</v>
      </c>
      <c r="P145" s="61">
        <f t="shared" si="112"/>
        <v>3096311.19</v>
      </c>
      <c r="Q145" s="61">
        <f t="shared" ref="Q145:S145" si="193">Q148+Q146</f>
        <v>0</v>
      </c>
      <c r="R145" s="61">
        <f t="shared" si="193"/>
        <v>0</v>
      </c>
      <c r="S145" s="61">
        <f t="shared" si="193"/>
        <v>0</v>
      </c>
      <c r="T145" s="61">
        <f t="shared" si="113"/>
        <v>2879678.88</v>
      </c>
      <c r="U145" s="61">
        <f t="shared" si="114"/>
        <v>2985866.03</v>
      </c>
      <c r="V145" s="61">
        <f t="shared" si="115"/>
        <v>3096311.19</v>
      </c>
      <c r="W145" s="61">
        <f t="shared" ref="W145:Y145" si="194">W148+W146</f>
        <v>0</v>
      </c>
      <c r="X145" s="61">
        <f t="shared" si="194"/>
        <v>0</v>
      </c>
      <c r="Y145" s="61">
        <f t="shared" si="194"/>
        <v>0</v>
      </c>
      <c r="Z145" s="61">
        <f t="shared" si="116"/>
        <v>2879678.88</v>
      </c>
      <c r="AA145" s="61">
        <f t="shared" si="117"/>
        <v>2985866.03</v>
      </c>
      <c r="AB145" s="61">
        <f t="shared" si="118"/>
        <v>3096311.19</v>
      </c>
    </row>
    <row r="146" spans="1:28" customFormat="1" ht="39.6">
      <c r="A146" s="116"/>
      <c r="B146" s="72" t="s">
        <v>49</v>
      </c>
      <c r="C146" s="36" t="s">
        <v>12</v>
      </c>
      <c r="D146" s="36" t="s">
        <v>7</v>
      </c>
      <c r="E146" s="144" t="s">
        <v>98</v>
      </c>
      <c r="F146" s="188" t="s">
        <v>321</v>
      </c>
      <c r="G146" s="115" t="s">
        <v>47</v>
      </c>
      <c r="H146" s="61">
        <f>H147</f>
        <v>2739678.88</v>
      </c>
      <c r="I146" s="61">
        <f t="shared" ref="I146:M146" si="195">I147</f>
        <v>2845866.03</v>
      </c>
      <c r="J146" s="61">
        <f t="shared" si="195"/>
        <v>2956311.19</v>
      </c>
      <c r="K146" s="61">
        <f t="shared" si="195"/>
        <v>0</v>
      </c>
      <c r="L146" s="61">
        <f t="shared" si="195"/>
        <v>0</v>
      </c>
      <c r="M146" s="61">
        <f t="shared" si="195"/>
        <v>0</v>
      </c>
      <c r="N146" s="61">
        <f t="shared" si="110"/>
        <v>2739678.88</v>
      </c>
      <c r="O146" s="61">
        <f t="shared" si="111"/>
        <v>2845866.03</v>
      </c>
      <c r="P146" s="61">
        <f t="shared" si="112"/>
        <v>2956311.19</v>
      </c>
      <c r="Q146" s="61">
        <f t="shared" ref="Q146:S146" si="196">Q147</f>
        <v>0</v>
      </c>
      <c r="R146" s="61">
        <f t="shared" si="196"/>
        <v>0</v>
      </c>
      <c r="S146" s="61">
        <f t="shared" si="196"/>
        <v>0</v>
      </c>
      <c r="T146" s="61">
        <f t="shared" si="113"/>
        <v>2739678.88</v>
      </c>
      <c r="U146" s="61">
        <f t="shared" si="114"/>
        <v>2845866.03</v>
      </c>
      <c r="V146" s="61">
        <f t="shared" si="115"/>
        <v>2956311.19</v>
      </c>
      <c r="W146" s="61">
        <f t="shared" ref="W146:Y146" si="197">W147</f>
        <v>0</v>
      </c>
      <c r="X146" s="61">
        <f t="shared" si="197"/>
        <v>0</v>
      </c>
      <c r="Y146" s="61">
        <f t="shared" si="197"/>
        <v>0</v>
      </c>
      <c r="Z146" s="61">
        <f t="shared" si="116"/>
        <v>2739678.88</v>
      </c>
      <c r="AA146" s="61">
        <f t="shared" si="117"/>
        <v>2845866.03</v>
      </c>
      <c r="AB146" s="61">
        <f t="shared" si="118"/>
        <v>2956311.19</v>
      </c>
    </row>
    <row r="147" spans="1:28" customFormat="1">
      <c r="A147" s="116"/>
      <c r="B147" s="72" t="s">
        <v>50</v>
      </c>
      <c r="C147" s="36" t="s">
        <v>12</v>
      </c>
      <c r="D147" s="36" t="s">
        <v>7</v>
      </c>
      <c r="E147" s="144" t="s">
        <v>98</v>
      </c>
      <c r="F147" s="188" t="s">
        <v>321</v>
      </c>
      <c r="G147" s="115" t="s">
        <v>48</v>
      </c>
      <c r="H147" s="69">
        <v>2739678.88</v>
      </c>
      <c r="I147" s="69">
        <v>2845866.03</v>
      </c>
      <c r="J147" s="69">
        <v>2956311.19</v>
      </c>
      <c r="K147" s="69"/>
      <c r="L147" s="69"/>
      <c r="M147" s="69"/>
      <c r="N147" s="69">
        <f t="shared" si="110"/>
        <v>2739678.88</v>
      </c>
      <c r="O147" s="69">
        <f t="shared" si="111"/>
        <v>2845866.03</v>
      </c>
      <c r="P147" s="69">
        <f t="shared" si="112"/>
        <v>2956311.19</v>
      </c>
      <c r="Q147" s="69"/>
      <c r="R147" s="69"/>
      <c r="S147" s="69"/>
      <c r="T147" s="69">
        <f t="shared" si="113"/>
        <v>2739678.88</v>
      </c>
      <c r="U147" s="69">
        <f t="shared" si="114"/>
        <v>2845866.03</v>
      </c>
      <c r="V147" s="69">
        <f t="shared" si="115"/>
        <v>2956311.19</v>
      </c>
      <c r="W147" s="69"/>
      <c r="X147" s="69"/>
      <c r="Y147" s="69"/>
      <c r="Z147" s="69">
        <f t="shared" si="116"/>
        <v>2739678.88</v>
      </c>
      <c r="AA147" s="69">
        <f t="shared" si="117"/>
        <v>2845866.03</v>
      </c>
      <c r="AB147" s="69">
        <f t="shared" si="118"/>
        <v>2956311.19</v>
      </c>
    </row>
    <row r="148" spans="1:28" customFormat="1" ht="26.4">
      <c r="A148" s="116"/>
      <c r="B148" s="127" t="s">
        <v>172</v>
      </c>
      <c r="C148" s="36" t="s">
        <v>12</v>
      </c>
      <c r="D148" s="36" t="s">
        <v>7</v>
      </c>
      <c r="E148" s="144" t="s">
        <v>98</v>
      </c>
      <c r="F148" s="188" t="s">
        <v>321</v>
      </c>
      <c r="G148" s="115" t="s">
        <v>31</v>
      </c>
      <c r="H148" s="61">
        <f>H149</f>
        <v>140000</v>
      </c>
      <c r="I148" s="61">
        <f t="shared" ref="I148:M148" si="198">I149</f>
        <v>140000</v>
      </c>
      <c r="J148" s="61">
        <f t="shared" si="198"/>
        <v>140000</v>
      </c>
      <c r="K148" s="61">
        <f t="shared" si="198"/>
        <v>0</v>
      </c>
      <c r="L148" s="61">
        <f t="shared" si="198"/>
        <v>0</v>
      </c>
      <c r="M148" s="61">
        <f t="shared" si="198"/>
        <v>0</v>
      </c>
      <c r="N148" s="61">
        <f t="shared" si="110"/>
        <v>140000</v>
      </c>
      <c r="O148" s="61">
        <f t="shared" si="111"/>
        <v>140000</v>
      </c>
      <c r="P148" s="61">
        <f t="shared" si="112"/>
        <v>140000</v>
      </c>
      <c r="Q148" s="61">
        <f t="shared" ref="Q148:S148" si="199">Q149</f>
        <v>0</v>
      </c>
      <c r="R148" s="61">
        <f t="shared" si="199"/>
        <v>0</v>
      </c>
      <c r="S148" s="61">
        <f t="shared" si="199"/>
        <v>0</v>
      </c>
      <c r="T148" s="61">
        <f t="shared" si="113"/>
        <v>140000</v>
      </c>
      <c r="U148" s="61">
        <f t="shared" si="114"/>
        <v>140000</v>
      </c>
      <c r="V148" s="61">
        <f t="shared" si="115"/>
        <v>140000</v>
      </c>
      <c r="W148" s="61">
        <f t="shared" ref="W148:Y148" si="200">W149</f>
        <v>0</v>
      </c>
      <c r="X148" s="61">
        <f t="shared" si="200"/>
        <v>0</v>
      </c>
      <c r="Y148" s="61">
        <f t="shared" si="200"/>
        <v>0</v>
      </c>
      <c r="Z148" s="61">
        <f t="shared" si="116"/>
        <v>140000</v>
      </c>
      <c r="AA148" s="61">
        <f t="shared" si="117"/>
        <v>140000</v>
      </c>
      <c r="AB148" s="61">
        <f t="shared" si="118"/>
        <v>140000</v>
      </c>
    </row>
    <row r="149" spans="1:28" customFormat="1" ht="26.4">
      <c r="A149" s="116"/>
      <c r="B149" s="72" t="s">
        <v>33</v>
      </c>
      <c r="C149" s="36" t="s">
        <v>12</v>
      </c>
      <c r="D149" s="36" t="s">
        <v>7</v>
      </c>
      <c r="E149" s="144" t="s">
        <v>98</v>
      </c>
      <c r="F149" s="188" t="s">
        <v>321</v>
      </c>
      <c r="G149" s="115" t="s">
        <v>32</v>
      </c>
      <c r="H149" s="69">
        <v>140000</v>
      </c>
      <c r="I149" s="69">
        <v>140000</v>
      </c>
      <c r="J149" s="69">
        <v>140000</v>
      </c>
      <c r="K149" s="69"/>
      <c r="L149" s="69"/>
      <c r="M149" s="69"/>
      <c r="N149" s="69">
        <f t="shared" si="110"/>
        <v>140000</v>
      </c>
      <c r="O149" s="69">
        <f t="shared" si="111"/>
        <v>140000</v>
      </c>
      <c r="P149" s="69">
        <f t="shared" si="112"/>
        <v>140000</v>
      </c>
      <c r="Q149" s="69"/>
      <c r="R149" s="69"/>
      <c r="S149" s="69"/>
      <c r="T149" s="69">
        <f t="shared" si="113"/>
        <v>140000</v>
      </c>
      <c r="U149" s="69">
        <f t="shared" si="114"/>
        <v>140000</v>
      </c>
      <c r="V149" s="69">
        <f t="shared" si="115"/>
        <v>140000</v>
      </c>
      <c r="W149" s="69"/>
      <c r="X149" s="69"/>
      <c r="Y149" s="69"/>
      <c r="Z149" s="69">
        <f t="shared" si="116"/>
        <v>140000</v>
      </c>
      <c r="AA149" s="69">
        <f t="shared" si="117"/>
        <v>140000</v>
      </c>
      <c r="AB149" s="69">
        <f t="shared" si="118"/>
        <v>140000</v>
      </c>
    </row>
    <row r="150" spans="1:28">
      <c r="A150" s="73"/>
      <c r="B150" s="85"/>
      <c r="C150" s="6"/>
      <c r="D150" s="6"/>
      <c r="E150" s="6"/>
      <c r="F150" s="6"/>
      <c r="G150" s="1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</row>
    <row r="151" spans="1:28" ht="27.6">
      <c r="A151" s="184" t="s">
        <v>9</v>
      </c>
      <c r="B151" s="96" t="s">
        <v>257</v>
      </c>
      <c r="C151" s="8" t="s">
        <v>15</v>
      </c>
      <c r="D151" s="8" t="s">
        <v>20</v>
      </c>
      <c r="E151" s="8" t="s">
        <v>98</v>
      </c>
      <c r="F151" s="8" t="s">
        <v>99</v>
      </c>
      <c r="G151" s="19"/>
      <c r="H151" s="59">
        <f t="shared" ref="H151:M151" si="201">H152+H176+H192+H205</f>
        <v>135268204.80000001</v>
      </c>
      <c r="I151" s="59">
        <f t="shared" si="201"/>
        <v>138029792.41</v>
      </c>
      <c r="J151" s="59">
        <f t="shared" si="201"/>
        <v>140597080.24000001</v>
      </c>
      <c r="K151" s="59">
        <f t="shared" si="201"/>
        <v>3485.94</v>
      </c>
      <c r="L151" s="59">
        <f t="shared" si="201"/>
        <v>3241.21</v>
      </c>
      <c r="M151" s="59">
        <f t="shared" si="201"/>
        <v>222912.54</v>
      </c>
      <c r="N151" s="59">
        <f t="shared" si="110"/>
        <v>135271690.74000001</v>
      </c>
      <c r="O151" s="59">
        <f t="shared" si="111"/>
        <v>138033033.62</v>
      </c>
      <c r="P151" s="59">
        <f t="shared" si="112"/>
        <v>140819992.78</v>
      </c>
      <c r="Q151" s="59">
        <f>Q152+Q176+Q192+Q205</f>
        <v>100283</v>
      </c>
      <c r="R151" s="59">
        <f>R152+R176+R192+R205</f>
        <v>0</v>
      </c>
      <c r="S151" s="59">
        <f>S152+S176+S192+S205</f>
        <v>0</v>
      </c>
      <c r="T151" s="59">
        <f t="shared" ref="T151:T214" si="202">N151+Q151</f>
        <v>135371973.74000001</v>
      </c>
      <c r="U151" s="59">
        <f t="shared" ref="U151:U214" si="203">O151+R151</f>
        <v>138033033.62</v>
      </c>
      <c r="V151" s="59">
        <f t="shared" ref="V151:V214" si="204">P151+S151</f>
        <v>140819992.78</v>
      </c>
      <c r="W151" s="59">
        <f>W152+W176+W192+W205</f>
        <v>188051.98</v>
      </c>
      <c r="X151" s="59">
        <f>X152+X176+X192+X205</f>
        <v>0</v>
      </c>
      <c r="Y151" s="59">
        <f>Y152+Y176+Y192+Y205</f>
        <v>0</v>
      </c>
      <c r="Z151" s="59">
        <f t="shared" ref="Z151:Z214" si="205">T151+W151</f>
        <v>135560025.72</v>
      </c>
      <c r="AA151" s="59">
        <f t="shared" ref="AA151:AA214" si="206">U151+X151</f>
        <v>138033033.62</v>
      </c>
      <c r="AB151" s="59">
        <f t="shared" ref="AB151:AB214" si="207">V151+Y151</f>
        <v>140819992.78</v>
      </c>
    </row>
    <row r="152" spans="1:28" ht="39.6">
      <c r="A152" s="181" t="s">
        <v>77</v>
      </c>
      <c r="B152" s="81" t="s">
        <v>75</v>
      </c>
      <c r="C152" s="7" t="s">
        <v>15</v>
      </c>
      <c r="D152" s="7" t="s">
        <v>3</v>
      </c>
      <c r="E152" s="7" t="s">
        <v>98</v>
      </c>
      <c r="F152" s="7" t="s">
        <v>99</v>
      </c>
      <c r="G152" s="19"/>
      <c r="H152" s="59">
        <f t="shared" ref="H152:M152" si="208">H159+H164+H167+H170+H153</f>
        <v>74264625</v>
      </c>
      <c r="I152" s="59">
        <f t="shared" si="208"/>
        <v>76024132.319999993</v>
      </c>
      <c r="J152" s="59">
        <f t="shared" si="208"/>
        <v>77842685.349999994</v>
      </c>
      <c r="K152" s="59">
        <f t="shared" si="208"/>
        <v>0</v>
      </c>
      <c r="L152" s="59">
        <f t="shared" si="208"/>
        <v>0</v>
      </c>
      <c r="M152" s="59">
        <f t="shared" si="208"/>
        <v>0</v>
      </c>
      <c r="N152" s="59">
        <f t="shared" si="110"/>
        <v>74264625</v>
      </c>
      <c r="O152" s="59">
        <f t="shared" si="111"/>
        <v>76024132.319999993</v>
      </c>
      <c r="P152" s="59">
        <f t="shared" si="112"/>
        <v>77842685.349999994</v>
      </c>
      <c r="Q152" s="59">
        <f>Q159+Q164+Q167+Q170+Q153+Q173</f>
        <v>100283</v>
      </c>
      <c r="R152" s="59">
        <f>R159+R164+R167+R170+R153+R173</f>
        <v>0</v>
      </c>
      <c r="S152" s="59">
        <f>S159+S164+S167+S170+S153+S173</f>
        <v>0</v>
      </c>
      <c r="T152" s="59">
        <f t="shared" si="202"/>
        <v>74364908</v>
      </c>
      <c r="U152" s="59">
        <f t="shared" si="203"/>
        <v>76024132.319999993</v>
      </c>
      <c r="V152" s="59">
        <f t="shared" si="204"/>
        <v>77842685.349999994</v>
      </c>
      <c r="W152" s="59">
        <f>W159+W164+W167+W170+W153+W173+W156</f>
        <v>186890</v>
      </c>
      <c r="X152" s="59">
        <f t="shared" ref="X152:Y152" si="209">X159+X164+X167+X170+X153+X173+X156</f>
        <v>0</v>
      </c>
      <c r="Y152" s="59">
        <f t="shared" si="209"/>
        <v>0</v>
      </c>
      <c r="Z152" s="59">
        <f t="shared" si="205"/>
        <v>74551798</v>
      </c>
      <c r="AA152" s="59">
        <f t="shared" si="206"/>
        <v>76024132.319999993</v>
      </c>
      <c r="AB152" s="59">
        <f t="shared" si="207"/>
        <v>77842685.349999994</v>
      </c>
    </row>
    <row r="153" spans="1:28" ht="26.4" hidden="1">
      <c r="A153" s="175"/>
      <c r="B153" s="198" t="s">
        <v>194</v>
      </c>
      <c r="C153" s="6" t="s">
        <v>15</v>
      </c>
      <c r="D153" s="6" t="s">
        <v>3</v>
      </c>
      <c r="E153" s="6" t="s">
        <v>98</v>
      </c>
      <c r="F153" s="74" t="s">
        <v>155</v>
      </c>
      <c r="G153" s="18"/>
      <c r="H153" s="65">
        <f>H154</f>
        <v>0</v>
      </c>
      <c r="I153" s="65">
        <f t="shared" ref="I153:M153" si="210">I154</f>
        <v>0</v>
      </c>
      <c r="J153" s="65">
        <f t="shared" si="210"/>
        <v>0</v>
      </c>
      <c r="K153" s="65">
        <f t="shared" si="210"/>
        <v>0</v>
      </c>
      <c r="L153" s="65">
        <f t="shared" si="210"/>
        <v>0</v>
      </c>
      <c r="M153" s="65">
        <f t="shared" si="210"/>
        <v>0</v>
      </c>
      <c r="N153" s="65">
        <f t="shared" si="110"/>
        <v>0</v>
      </c>
      <c r="O153" s="65">
        <f t="shared" si="111"/>
        <v>0</v>
      </c>
      <c r="P153" s="65">
        <f t="shared" si="112"/>
        <v>0</v>
      </c>
      <c r="Q153" s="65">
        <f t="shared" ref="Q153:S154" si="211">Q154</f>
        <v>0</v>
      </c>
      <c r="R153" s="65">
        <f t="shared" si="211"/>
        <v>0</v>
      </c>
      <c r="S153" s="65">
        <f t="shared" si="211"/>
        <v>0</v>
      </c>
      <c r="T153" s="65">
        <f t="shared" si="202"/>
        <v>0</v>
      </c>
      <c r="U153" s="65">
        <f t="shared" si="203"/>
        <v>0</v>
      </c>
      <c r="V153" s="65">
        <f t="shared" si="204"/>
        <v>0</v>
      </c>
      <c r="W153" s="65">
        <f t="shared" ref="W153:Y154" si="212">W154</f>
        <v>0</v>
      </c>
      <c r="X153" s="65">
        <f t="shared" si="212"/>
        <v>0</v>
      </c>
      <c r="Y153" s="65">
        <f t="shared" si="212"/>
        <v>0</v>
      </c>
      <c r="Z153" s="65">
        <f t="shared" si="205"/>
        <v>0</v>
      </c>
      <c r="AA153" s="65">
        <f t="shared" si="206"/>
        <v>0</v>
      </c>
      <c r="AB153" s="65">
        <f t="shared" si="207"/>
        <v>0</v>
      </c>
    </row>
    <row r="154" spans="1:28" ht="26.4" hidden="1">
      <c r="A154" s="175"/>
      <c r="B154" s="75" t="s">
        <v>40</v>
      </c>
      <c r="C154" s="6" t="s">
        <v>15</v>
      </c>
      <c r="D154" s="6" t="s">
        <v>3</v>
      </c>
      <c r="E154" s="6" t="s">
        <v>98</v>
      </c>
      <c r="F154" s="74" t="s">
        <v>155</v>
      </c>
      <c r="G154" s="18" t="s">
        <v>38</v>
      </c>
      <c r="H154" s="65">
        <f>H155</f>
        <v>0</v>
      </c>
      <c r="I154" s="65">
        <f t="shared" ref="I154:M154" si="213">I155</f>
        <v>0</v>
      </c>
      <c r="J154" s="65">
        <f t="shared" si="213"/>
        <v>0</v>
      </c>
      <c r="K154" s="65">
        <f t="shared" si="213"/>
        <v>0</v>
      </c>
      <c r="L154" s="65">
        <f t="shared" si="213"/>
        <v>0</v>
      </c>
      <c r="M154" s="65">
        <f t="shared" si="213"/>
        <v>0</v>
      </c>
      <c r="N154" s="65">
        <f t="shared" si="110"/>
        <v>0</v>
      </c>
      <c r="O154" s="65">
        <f t="shared" si="111"/>
        <v>0</v>
      </c>
      <c r="P154" s="65">
        <f t="shared" si="112"/>
        <v>0</v>
      </c>
      <c r="Q154" s="65">
        <f t="shared" si="211"/>
        <v>0</v>
      </c>
      <c r="R154" s="65">
        <f t="shared" si="211"/>
        <v>0</v>
      </c>
      <c r="S154" s="65">
        <f t="shared" si="211"/>
        <v>0</v>
      </c>
      <c r="T154" s="65">
        <f t="shared" si="202"/>
        <v>0</v>
      </c>
      <c r="U154" s="65">
        <f t="shared" si="203"/>
        <v>0</v>
      </c>
      <c r="V154" s="65">
        <f t="shared" si="204"/>
        <v>0</v>
      </c>
      <c r="W154" s="65">
        <f t="shared" si="212"/>
        <v>0</v>
      </c>
      <c r="X154" s="65">
        <f t="shared" si="212"/>
        <v>0</v>
      </c>
      <c r="Y154" s="65">
        <f t="shared" si="212"/>
        <v>0</v>
      </c>
      <c r="Z154" s="65">
        <f t="shared" si="205"/>
        <v>0</v>
      </c>
      <c r="AA154" s="65">
        <f t="shared" si="206"/>
        <v>0</v>
      </c>
      <c r="AB154" s="65">
        <f t="shared" si="207"/>
        <v>0</v>
      </c>
    </row>
    <row r="155" spans="1:28" hidden="1">
      <c r="A155" s="175"/>
      <c r="B155" s="103" t="s">
        <v>41</v>
      </c>
      <c r="C155" s="6" t="s">
        <v>15</v>
      </c>
      <c r="D155" s="6" t="s">
        <v>3</v>
      </c>
      <c r="E155" s="6" t="s">
        <v>98</v>
      </c>
      <c r="F155" s="74" t="s">
        <v>155</v>
      </c>
      <c r="G155" s="18" t="s">
        <v>39</v>
      </c>
      <c r="H155" s="185"/>
      <c r="I155" s="185"/>
      <c r="J155" s="185"/>
      <c r="K155" s="185"/>
      <c r="L155" s="185"/>
      <c r="M155" s="185"/>
      <c r="N155" s="185">
        <f t="shared" si="110"/>
        <v>0</v>
      </c>
      <c r="O155" s="185">
        <f t="shared" si="111"/>
        <v>0</v>
      </c>
      <c r="P155" s="185">
        <f t="shared" si="112"/>
        <v>0</v>
      </c>
      <c r="Q155" s="185"/>
      <c r="R155" s="185"/>
      <c r="S155" s="185"/>
      <c r="T155" s="185">
        <f t="shared" si="202"/>
        <v>0</v>
      </c>
      <c r="U155" s="185">
        <f t="shared" si="203"/>
        <v>0</v>
      </c>
      <c r="V155" s="185">
        <f t="shared" si="204"/>
        <v>0</v>
      </c>
      <c r="W155" s="185"/>
      <c r="X155" s="185"/>
      <c r="Y155" s="185"/>
      <c r="Z155" s="185">
        <f t="shared" si="205"/>
        <v>0</v>
      </c>
      <c r="AA155" s="185">
        <f t="shared" si="206"/>
        <v>0</v>
      </c>
      <c r="AB155" s="185">
        <f t="shared" si="207"/>
        <v>0</v>
      </c>
    </row>
    <row r="156" spans="1:28">
      <c r="A156" s="260"/>
      <c r="B156" s="127" t="s">
        <v>225</v>
      </c>
      <c r="C156" s="191" t="s">
        <v>15</v>
      </c>
      <c r="D156" s="191" t="s">
        <v>3</v>
      </c>
      <c r="E156" s="191" t="s">
        <v>98</v>
      </c>
      <c r="F156" s="187" t="s">
        <v>124</v>
      </c>
      <c r="G156" s="210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>
        <f>W157</f>
        <v>186890</v>
      </c>
      <c r="X156" s="58">
        <f t="shared" ref="X156:Y157" si="214">X157</f>
        <v>0</v>
      </c>
      <c r="Y156" s="58">
        <f t="shared" si="214"/>
        <v>0</v>
      </c>
      <c r="Z156" s="58">
        <f t="shared" ref="Z156:Z158" si="215">T156+W156</f>
        <v>186890</v>
      </c>
      <c r="AA156" s="58">
        <f t="shared" ref="AA156:AA158" si="216">U156+X156</f>
        <v>0</v>
      </c>
      <c r="AB156" s="58">
        <f t="shared" ref="AB156:AB158" si="217">V156+Y156</f>
        <v>0</v>
      </c>
    </row>
    <row r="157" spans="1:28" ht="26.4">
      <c r="A157" s="260"/>
      <c r="B157" s="75" t="s">
        <v>40</v>
      </c>
      <c r="C157" s="191" t="s">
        <v>15</v>
      </c>
      <c r="D157" s="191" t="s">
        <v>3</v>
      </c>
      <c r="E157" s="191" t="s">
        <v>98</v>
      </c>
      <c r="F157" s="187" t="s">
        <v>124</v>
      </c>
      <c r="G157" s="266" t="s">
        <v>38</v>
      </c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>
        <f>W158</f>
        <v>186890</v>
      </c>
      <c r="X157" s="58">
        <f t="shared" si="214"/>
        <v>0</v>
      </c>
      <c r="Y157" s="58">
        <f t="shared" si="214"/>
        <v>0</v>
      </c>
      <c r="Z157" s="58">
        <f t="shared" si="215"/>
        <v>186890</v>
      </c>
      <c r="AA157" s="58">
        <f t="shared" si="216"/>
        <v>0</v>
      </c>
      <c r="AB157" s="58">
        <f t="shared" si="217"/>
        <v>0</v>
      </c>
    </row>
    <row r="158" spans="1:28">
      <c r="A158" s="260"/>
      <c r="B158" s="85" t="s">
        <v>41</v>
      </c>
      <c r="C158" s="191" t="s">
        <v>15</v>
      </c>
      <c r="D158" s="191" t="s">
        <v>3</v>
      </c>
      <c r="E158" s="191" t="s">
        <v>98</v>
      </c>
      <c r="F158" s="187" t="s">
        <v>124</v>
      </c>
      <c r="G158" s="266" t="s">
        <v>39</v>
      </c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185">
        <v>186890</v>
      </c>
      <c r="X158" s="58"/>
      <c r="Y158" s="58"/>
      <c r="Z158" s="58">
        <f t="shared" si="215"/>
        <v>186890</v>
      </c>
      <c r="AA158" s="58">
        <f t="shared" si="216"/>
        <v>0</v>
      </c>
      <c r="AB158" s="58">
        <f t="shared" si="217"/>
        <v>0</v>
      </c>
    </row>
    <row r="159" spans="1:28">
      <c r="A159" s="258"/>
      <c r="B159" s="82" t="s">
        <v>198</v>
      </c>
      <c r="C159" s="6" t="s">
        <v>15</v>
      </c>
      <c r="D159" s="6" t="s">
        <v>3</v>
      </c>
      <c r="E159" s="6" t="s">
        <v>98</v>
      </c>
      <c r="F159" s="6" t="s">
        <v>107</v>
      </c>
      <c r="G159" s="18"/>
      <c r="H159" s="58">
        <f t="shared" ref="H159:M159" si="218">H162+H160</f>
        <v>830000</v>
      </c>
      <c r="I159" s="58">
        <f t="shared" si="218"/>
        <v>830000</v>
      </c>
      <c r="J159" s="58">
        <f t="shared" si="218"/>
        <v>830000</v>
      </c>
      <c r="K159" s="58">
        <f t="shared" si="218"/>
        <v>0</v>
      </c>
      <c r="L159" s="58">
        <f t="shared" si="218"/>
        <v>0</v>
      </c>
      <c r="M159" s="58">
        <f t="shared" si="218"/>
        <v>0</v>
      </c>
      <c r="N159" s="58">
        <f t="shared" si="110"/>
        <v>830000</v>
      </c>
      <c r="O159" s="58">
        <f t="shared" si="111"/>
        <v>830000</v>
      </c>
      <c r="P159" s="58">
        <f t="shared" si="112"/>
        <v>830000</v>
      </c>
      <c r="Q159" s="58">
        <f>Q162+Q160</f>
        <v>0</v>
      </c>
      <c r="R159" s="58">
        <f>R162+R160</f>
        <v>0</v>
      </c>
      <c r="S159" s="58">
        <f>S162+S160</f>
        <v>0</v>
      </c>
      <c r="T159" s="58">
        <f t="shared" si="202"/>
        <v>830000</v>
      </c>
      <c r="U159" s="58">
        <f t="shared" si="203"/>
        <v>830000</v>
      </c>
      <c r="V159" s="58">
        <f t="shared" si="204"/>
        <v>830000</v>
      </c>
      <c r="W159" s="58">
        <f>W162+W160</f>
        <v>0</v>
      </c>
      <c r="X159" s="58">
        <f>X162+X160</f>
        <v>0</v>
      </c>
      <c r="Y159" s="58">
        <f>Y162+Y160</f>
        <v>0</v>
      </c>
      <c r="Z159" s="58">
        <f t="shared" si="205"/>
        <v>830000</v>
      </c>
      <c r="AA159" s="58">
        <f t="shared" si="206"/>
        <v>830000</v>
      </c>
      <c r="AB159" s="58">
        <f t="shared" si="207"/>
        <v>830000</v>
      </c>
    </row>
    <row r="160" spans="1:28" ht="26.4">
      <c r="A160" s="260"/>
      <c r="B160" s="127" t="s">
        <v>172</v>
      </c>
      <c r="C160" s="191" t="s">
        <v>15</v>
      </c>
      <c r="D160" s="191" t="s">
        <v>3</v>
      </c>
      <c r="E160" s="188" t="s">
        <v>98</v>
      </c>
      <c r="F160" s="186" t="s">
        <v>107</v>
      </c>
      <c r="G160" s="202" t="s">
        <v>31</v>
      </c>
      <c r="H160" s="58">
        <f>H161</f>
        <v>200000</v>
      </c>
      <c r="I160" s="58">
        <f t="shared" ref="I160:M160" si="219">I161</f>
        <v>200000</v>
      </c>
      <c r="J160" s="58">
        <f t="shared" si="219"/>
        <v>200000</v>
      </c>
      <c r="K160" s="58">
        <f t="shared" si="219"/>
        <v>0</v>
      </c>
      <c r="L160" s="58">
        <f t="shared" si="219"/>
        <v>0</v>
      </c>
      <c r="M160" s="58">
        <f t="shared" si="219"/>
        <v>0</v>
      </c>
      <c r="N160" s="58">
        <f t="shared" si="110"/>
        <v>200000</v>
      </c>
      <c r="O160" s="58">
        <f t="shared" si="111"/>
        <v>200000</v>
      </c>
      <c r="P160" s="58">
        <f t="shared" si="112"/>
        <v>200000</v>
      </c>
      <c r="Q160" s="58">
        <f t="shared" ref="Q160:S160" si="220">Q161</f>
        <v>0</v>
      </c>
      <c r="R160" s="58">
        <f t="shared" si="220"/>
        <v>0</v>
      </c>
      <c r="S160" s="58">
        <f t="shared" si="220"/>
        <v>0</v>
      </c>
      <c r="T160" s="58">
        <f t="shared" si="202"/>
        <v>200000</v>
      </c>
      <c r="U160" s="58">
        <f t="shared" si="203"/>
        <v>200000</v>
      </c>
      <c r="V160" s="58">
        <f t="shared" si="204"/>
        <v>200000</v>
      </c>
      <c r="W160" s="58">
        <f t="shared" ref="W160:Y160" si="221">W161</f>
        <v>0</v>
      </c>
      <c r="X160" s="58">
        <f t="shared" si="221"/>
        <v>0</v>
      </c>
      <c r="Y160" s="58">
        <f t="shared" si="221"/>
        <v>0</v>
      </c>
      <c r="Z160" s="58">
        <f t="shared" si="205"/>
        <v>200000</v>
      </c>
      <c r="AA160" s="58">
        <f t="shared" si="206"/>
        <v>200000</v>
      </c>
      <c r="AB160" s="58">
        <f t="shared" si="207"/>
        <v>200000</v>
      </c>
    </row>
    <row r="161" spans="1:28" ht="26.4">
      <c r="A161" s="260"/>
      <c r="B161" s="216" t="s">
        <v>33</v>
      </c>
      <c r="C161" s="191" t="s">
        <v>15</v>
      </c>
      <c r="D161" s="191" t="s">
        <v>3</v>
      </c>
      <c r="E161" s="188" t="s">
        <v>98</v>
      </c>
      <c r="F161" s="186" t="s">
        <v>107</v>
      </c>
      <c r="G161" s="202" t="s">
        <v>32</v>
      </c>
      <c r="H161" s="185">
        <v>200000</v>
      </c>
      <c r="I161" s="185">
        <v>200000</v>
      </c>
      <c r="J161" s="185">
        <v>200000</v>
      </c>
      <c r="K161" s="185"/>
      <c r="L161" s="185"/>
      <c r="M161" s="185"/>
      <c r="N161" s="185">
        <f t="shared" si="110"/>
        <v>200000</v>
      </c>
      <c r="O161" s="185">
        <f t="shared" si="111"/>
        <v>200000</v>
      </c>
      <c r="P161" s="185">
        <f t="shared" si="112"/>
        <v>200000</v>
      </c>
      <c r="Q161" s="185"/>
      <c r="R161" s="185"/>
      <c r="S161" s="185"/>
      <c r="T161" s="185">
        <f t="shared" si="202"/>
        <v>200000</v>
      </c>
      <c r="U161" s="185">
        <f t="shared" si="203"/>
        <v>200000</v>
      </c>
      <c r="V161" s="185">
        <f t="shared" si="204"/>
        <v>200000</v>
      </c>
      <c r="W161" s="185"/>
      <c r="X161" s="185"/>
      <c r="Y161" s="185"/>
      <c r="Z161" s="185">
        <f t="shared" si="205"/>
        <v>200000</v>
      </c>
      <c r="AA161" s="185">
        <f t="shared" si="206"/>
        <v>200000</v>
      </c>
      <c r="AB161" s="185">
        <f t="shared" si="207"/>
        <v>200000</v>
      </c>
    </row>
    <row r="162" spans="1:28" ht="26.4">
      <c r="A162" s="259"/>
      <c r="B162" s="75" t="s">
        <v>40</v>
      </c>
      <c r="C162" s="6" t="s">
        <v>15</v>
      </c>
      <c r="D162" s="6" t="s">
        <v>3</v>
      </c>
      <c r="E162" s="6" t="s">
        <v>98</v>
      </c>
      <c r="F162" s="6" t="s">
        <v>107</v>
      </c>
      <c r="G162" s="18" t="s">
        <v>38</v>
      </c>
      <c r="H162" s="58">
        <f>H163</f>
        <v>630000</v>
      </c>
      <c r="I162" s="58">
        <f t="shared" ref="I162:M162" si="222">I163</f>
        <v>630000</v>
      </c>
      <c r="J162" s="58">
        <f t="shared" si="222"/>
        <v>630000</v>
      </c>
      <c r="K162" s="58">
        <f t="shared" si="222"/>
        <v>0</v>
      </c>
      <c r="L162" s="58">
        <f t="shared" si="222"/>
        <v>0</v>
      </c>
      <c r="M162" s="58">
        <f t="shared" si="222"/>
        <v>0</v>
      </c>
      <c r="N162" s="58">
        <f t="shared" ref="N162:N231" si="223">H162+K162</f>
        <v>630000</v>
      </c>
      <c r="O162" s="58">
        <f t="shared" ref="O162:O231" si="224">I162+L162</f>
        <v>630000</v>
      </c>
      <c r="P162" s="58">
        <f t="shared" ref="P162:P231" si="225">J162+M162</f>
        <v>630000</v>
      </c>
      <c r="Q162" s="58">
        <f t="shared" ref="Q162:S162" si="226">Q163</f>
        <v>0</v>
      </c>
      <c r="R162" s="58">
        <f t="shared" si="226"/>
        <v>0</v>
      </c>
      <c r="S162" s="58">
        <f t="shared" si="226"/>
        <v>0</v>
      </c>
      <c r="T162" s="58">
        <f t="shared" si="202"/>
        <v>630000</v>
      </c>
      <c r="U162" s="58">
        <f t="shared" si="203"/>
        <v>630000</v>
      </c>
      <c r="V162" s="58">
        <f t="shared" si="204"/>
        <v>630000</v>
      </c>
      <c r="W162" s="58">
        <f t="shared" ref="W162:Y162" si="227">W163</f>
        <v>0</v>
      </c>
      <c r="X162" s="58">
        <f t="shared" si="227"/>
        <v>0</v>
      </c>
      <c r="Y162" s="58">
        <f t="shared" si="227"/>
        <v>0</v>
      </c>
      <c r="Z162" s="58">
        <f t="shared" si="205"/>
        <v>630000</v>
      </c>
      <c r="AA162" s="58">
        <f t="shared" si="206"/>
        <v>630000</v>
      </c>
      <c r="AB162" s="58">
        <f t="shared" si="207"/>
        <v>630000</v>
      </c>
    </row>
    <row r="163" spans="1:28">
      <c r="A163" s="259"/>
      <c r="B163" s="85" t="s">
        <v>41</v>
      </c>
      <c r="C163" s="6" t="s">
        <v>15</v>
      </c>
      <c r="D163" s="6" t="s">
        <v>3</v>
      </c>
      <c r="E163" s="6" t="s">
        <v>98</v>
      </c>
      <c r="F163" s="6" t="s">
        <v>107</v>
      </c>
      <c r="G163" s="18" t="s">
        <v>39</v>
      </c>
      <c r="H163" s="185">
        <v>630000</v>
      </c>
      <c r="I163" s="185">
        <v>630000</v>
      </c>
      <c r="J163" s="185">
        <v>630000</v>
      </c>
      <c r="K163" s="185"/>
      <c r="L163" s="185"/>
      <c r="M163" s="185"/>
      <c r="N163" s="185">
        <f t="shared" si="223"/>
        <v>630000</v>
      </c>
      <c r="O163" s="185">
        <f t="shared" si="224"/>
        <v>630000</v>
      </c>
      <c r="P163" s="185">
        <f t="shared" si="225"/>
        <v>630000</v>
      </c>
      <c r="Q163" s="185"/>
      <c r="R163" s="185"/>
      <c r="S163" s="185"/>
      <c r="T163" s="185">
        <f t="shared" si="202"/>
        <v>630000</v>
      </c>
      <c r="U163" s="185">
        <f t="shared" si="203"/>
        <v>630000</v>
      </c>
      <c r="V163" s="185">
        <f t="shared" si="204"/>
        <v>630000</v>
      </c>
      <c r="W163" s="185"/>
      <c r="X163" s="185"/>
      <c r="Y163" s="185"/>
      <c r="Z163" s="185">
        <f t="shared" si="205"/>
        <v>630000</v>
      </c>
      <c r="AA163" s="185">
        <f t="shared" si="206"/>
        <v>630000</v>
      </c>
      <c r="AB163" s="185">
        <f t="shared" si="207"/>
        <v>630000</v>
      </c>
    </row>
    <row r="164" spans="1:28">
      <c r="A164" s="259"/>
      <c r="B164" s="198" t="s">
        <v>199</v>
      </c>
      <c r="C164" s="6" t="s">
        <v>15</v>
      </c>
      <c r="D164" s="6" t="s">
        <v>3</v>
      </c>
      <c r="E164" s="6" t="s">
        <v>98</v>
      </c>
      <c r="F164" s="6" t="s">
        <v>108</v>
      </c>
      <c r="G164" s="18"/>
      <c r="H164" s="58">
        <f>H165</f>
        <v>72735000</v>
      </c>
      <c r="I164" s="58">
        <f t="shared" ref="I164:M165" si="228">I165</f>
        <v>74466523.319999993</v>
      </c>
      <c r="J164" s="58">
        <f t="shared" si="228"/>
        <v>76255973.349999994</v>
      </c>
      <c r="K164" s="58">
        <f t="shared" si="228"/>
        <v>0</v>
      </c>
      <c r="L164" s="58">
        <f t="shared" si="228"/>
        <v>0</v>
      </c>
      <c r="M164" s="58">
        <f t="shared" si="228"/>
        <v>0</v>
      </c>
      <c r="N164" s="58">
        <f t="shared" si="223"/>
        <v>72735000</v>
      </c>
      <c r="O164" s="58">
        <f t="shared" si="224"/>
        <v>74466523.319999993</v>
      </c>
      <c r="P164" s="58">
        <f t="shared" si="225"/>
        <v>76255973.349999994</v>
      </c>
      <c r="Q164" s="58">
        <f t="shared" ref="Q164:S165" si="229">Q165</f>
        <v>0</v>
      </c>
      <c r="R164" s="58">
        <f t="shared" si="229"/>
        <v>0</v>
      </c>
      <c r="S164" s="58">
        <f t="shared" si="229"/>
        <v>0</v>
      </c>
      <c r="T164" s="58">
        <f t="shared" si="202"/>
        <v>72735000</v>
      </c>
      <c r="U164" s="58">
        <f t="shared" si="203"/>
        <v>74466523.319999993</v>
      </c>
      <c r="V164" s="58">
        <f t="shared" si="204"/>
        <v>76255973.349999994</v>
      </c>
      <c r="W164" s="58">
        <f t="shared" ref="W164:Y165" si="230">W165</f>
        <v>0</v>
      </c>
      <c r="X164" s="58">
        <f t="shared" si="230"/>
        <v>0</v>
      </c>
      <c r="Y164" s="58">
        <f t="shared" si="230"/>
        <v>0</v>
      </c>
      <c r="Z164" s="58">
        <f t="shared" si="205"/>
        <v>72735000</v>
      </c>
      <c r="AA164" s="58">
        <f t="shared" si="206"/>
        <v>74466523.319999993</v>
      </c>
      <c r="AB164" s="58">
        <f t="shared" si="207"/>
        <v>76255973.349999994</v>
      </c>
    </row>
    <row r="165" spans="1:28" ht="26.4">
      <c r="A165" s="259"/>
      <c r="B165" s="75" t="s">
        <v>40</v>
      </c>
      <c r="C165" s="6" t="s">
        <v>15</v>
      </c>
      <c r="D165" s="6" t="s">
        <v>3</v>
      </c>
      <c r="E165" s="6" t="s">
        <v>98</v>
      </c>
      <c r="F165" s="6" t="s">
        <v>108</v>
      </c>
      <c r="G165" s="18" t="s">
        <v>38</v>
      </c>
      <c r="H165" s="58">
        <f>H166</f>
        <v>72735000</v>
      </c>
      <c r="I165" s="58">
        <f t="shared" si="228"/>
        <v>74466523.319999993</v>
      </c>
      <c r="J165" s="58">
        <f t="shared" si="228"/>
        <v>76255973.349999994</v>
      </c>
      <c r="K165" s="58">
        <f t="shared" si="228"/>
        <v>0</v>
      </c>
      <c r="L165" s="58">
        <f t="shared" si="228"/>
        <v>0</v>
      </c>
      <c r="M165" s="58">
        <f t="shared" si="228"/>
        <v>0</v>
      </c>
      <c r="N165" s="58">
        <f t="shared" si="223"/>
        <v>72735000</v>
      </c>
      <c r="O165" s="58">
        <f t="shared" si="224"/>
        <v>74466523.319999993</v>
      </c>
      <c r="P165" s="58">
        <f t="shared" si="225"/>
        <v>76255973.349999994</v>
      </c>
      <c r="Q165" s="58">
        <f t="shared" si="229"/>
        <v>0</v>
      </c>
      <c r="R165" s="58">
        <f t="shared" si="229"/>
        <v>0</v>
      </c>
      <c r="S165" s="58">
        <f t="shared" si="229"/>
        <v>0</v>
      </c>
      <c r="T165" s="58">
        <f t="shared" si="202"/>
        <v>72735000</v>
      </c>
      <c r="U165" s="58">
        <f t="shared" si="203"/>
        <v>74466523.319999993</v>
      </c>
      <c r="V165" s="58">
        <f t="shared" si="204"/>
        <v>76255973.349999994</v>
      </c>
      <c r="W165" s="58">
        <f t="shared" si="230"/>
        <v>0</v>
      </c>
      <c r="X165" s="58">
        <f t="shared" si="230"/>
        <v>0</v>
      </c>
      <c r="Y165" s="58">
        <f t="shared" si="230"/>
        <v>0</v>
      </c>
      <c r="Z165" s="58">
        <f t="shared" si="205"/>
        <v>72735000</v>
      </c>
      <c r="AA165" s="58">
        <f t="shared" si="206"/>
        <v>74466523.319999993</v>
      </c>
      <c r="AB165" s="58">
        <f t="shared" si="207"/>
        <v>76255973.349999994</v>
      </c>
    </row>
    <row r="166" spans="1:28">
      <c r="A166" s="259"/>
      <c r="B166" s="85" t="s">
        <v>41</v>
      </c>
      <c r="C166" s="6" t="s">
        <v>15</v>
      </c>
      <c r="D166" s="6" t="s">
        <v>3</v>
      </c>
      <c r="E166" s="6" t="s">
        <v>98</v>
      </c>
      <c r="F166" s="6" t="s">
        <v>108</v>
      </c>
      <c r="G166" s="18" t="s">
        <v>39</v>
      </c>
      <c r="H166" s="185">
        <v>72735000</v>
      </c>
      <c r="I166" s="185">
        <v>74466523.319999993</v>
      </c>
      <c r="J166" s="185">
        <v>76255973.349999994</v>
      </c>
      <c r="K166" s="185"/>
      <c r="L166" s="185"/>
      <c r="M166" s="185"/>
      <c r="N166" s="185">
        <f t="shared" si="223"/>
        <v>72735000</v>
      </c>
      <c r="O166" s="185">
        <f t="shared" si="224"/>
        <v>74466523.319999993</v>
      </c>
      <c r="P166" s="185">
        <f t="shared" si="225"/>
        <v>76255973.349999994</v>
      </c>
      <c r="Q166" s="185"/>
      <c r="R166" s="185"/>
      <c r="S166" s="185"/>
      <c r="T166" s="185">
        <f t="shared" si="202"/>
        <v>72735000</v>
      </c>
      <c r="U166" s="185">
        <f t="shared" si="203"/>
        <v>74466523.319999993</v>
      </c>
      <c r="V166" s="185">
        <f t="shared" si="204"/>
        <v>76255973.349999994</v>
      </c>
      <c r="W166" s="185"/>
      <c r="X166" s="185"/>
      <c r="Y166" s="185"/>
      <c r="Z166" s="185">
        <f t="shared" si="205"/>
        <v>72735000</v>
      </c>
      <c r="AA166" s="185">
        <f t="shared" si="206"/>
        <v>74466523.319999993</v>
      </c>
      <c r="AB166" s="185">
        <f t="shared" si="207"/>
        <v>76255973.349999994</v>
      </c>
    </row>
    <row r="167" spans="1:28" hidden="1">
      <c r="A167" s="259"/>
      <c r="B167" s="199" t="s">
        <v>200</v>
      </c>
      <c r="C167" s="6" t="s">
        <v>15</v>
      </c>
      <c r="D167" s="6" t="s">
        <v>3</v>
      </c>
      <c r="E167" s="6" t="s">
        <v>98</v>
      </c>
      <c r="F167" s="6" t="s">
        <v>109</v>
      </c>
      <c r="G167" s="18"/>
      <c r="H167" s="58">
        <f>H168</f>
        <v>0</v>
      </c>
      <c r="I167" s="58">
        <f t="shared" ref="I167:J167" si="231">I168</f>
        <v>0</v>
      </c>
      <c r="J167" s="58">
        <f t="shared" si="231"/>
        <v>0</v>
      </c>
      <c r="K167" s="58"/>
      <c r="L167" s="58"/>
      <c r="M167" s="58"/>
      <c r="N167" s="58">
        <f t="shared" si="223"/>
        <v>0</v>
      </c>
      <c r="O167" s="58">
        <f t="shared" si="224"/>
        <v>0</v>
      </c>
      <c r="P167" s="58">
        <f t="shared" si="225"/>
        <v>0</v>
      </c>
      <c r="Q167" s="58"/>
      <c r="R167" s="58"/>
      <c r="S167" s="58"/>
      <c r="T167" s="58">
        <f t="shared" si="202"/>
        <v>0</v>
      </c>
      <c r="U167" s="58">
        <f t="shared" si="203"/>
        <v>0</v>
      </c>
      <c r="V167" s="58">
        <f t="shared" si="204"/>
        <v>0</v>
      </c>
      <c r="W167" s="58"/>
      <c r="X167" s="58"/>
      <c r="Y167" s="58"/>
      <c r="Z167" s="58">
        <f t="shared" si="205"/>
        <v>0</v>
      </c>
      <c r="AA167" s="58">
        <f t="shared" si="206"/>
        <v>0</v>
      </c>
      <c r="AB167" s="58">
        <f t="shared" si="207"/>
        <v>0</v>
      </c>
    </row>
    <row r="168" spans="1:28" ht="26.4" hidden="1">
      <c r="A168" s="259"/>
      <c r="B168" s="82" t="s">
        <v>172</v>
      </c>
      <c r="C168" s="6" t="s">
        <v>15</v>
      </c>
      <c r="D168" s="6" t="s">
        <v>3</v>
      </c>
      <c r="E168" s="6" t="s">
        <v>98</v>
      </c>
      <c r="F168" s="6" t="s">
        <v>109</v>
      </c>
      <c r="G168" s="18" t="s">
        <v>31</v>
      </c>
      <c r="H168" s="58">
        <f>H169</f>
        <v>0</v>
      </c>
      <c r="I168" s="58">
        <f>I169</f>
        <v>0</v>
      </c>
      <c r="J168" s="58">
        <f>J169</f>
        <v>0</v>
      </c>
      <c r="K168" s="58"/>
      <c r="L168" s="58"/>
      <c r="M168" s="58"/>
      <c r="N168" s="58">
        <f t="shared" si="223"/>
        <v>0</v>
      </c>
      <c r="O168" s="58">
        <f t="shared" si="224"/>
        <v>0</v>
      </c>
      <c r="P168" s="58">
        <f t="shared" si="225"/>
        <v>0</v>
      </c>
      <c r="Q168" s="58"/>
      <c r="R168" s="58"/>
      <c r="S168" s="58"/>
      <c r="T168" s="58">
        <f t="shared" si="202"/>
        <v>0</v>
      </c>
      <c r="U168" s="58">
        <f t="shared" si="203"/>
        <v>0</v>
      </c>
      <c r="V168" s="58">
        <f t="shared" si="204"/>
        <v>0</v>
      </c>
      <c r="W168" s="58"/>
      <c r="X168" s="58"/>
      <c r="Y168" s="58"/>
      <c r="Z168" s="58">
        <f t="shared" si="205"/>
        <v>0</v>
      </c>
      <c r="AA168" s="58">
        <f t="shared" si="206"/>
        <v>0</v>
      </c>
      <c r="AB168" s="58">
        <f t="shared" si="207"/>
        <v>0</v>
      </c>
    </row>
    <row r="169" spans="1:28" ht="26.4" hidden="1">
      <c r="A169" s="259"/>
      <c r="B169" s="86" t="s">
        <v>33</v>
      </c>
      <c r="C169" s="6" t="s">
        <v>15</v>
      </c>
      <c r="D169" s="6" t="s">
        <v>3</v>
      </c>
      <c r="E169" s="6" t="s">
        <v>98</v>
      </c>
      <c r="F169" s="6" t="s">
        <v>109</v>
      </c>
      <c r="G169" s="18" t="s">
        <v>32</v>
      </c>
      <c r="H169" s="185"/>
      <c r="I169" s="185"/>
      <c r="J169" s="185"/>
      <c r="K169" s="185"/>
      <c r="L169" s="185"/>
      <c r="M169" s="185"/>
      <c r="N169" s="185">
        <f t="shared" si="223"/>
        <v>0</v>
      </c>
      <c r="O169" s="185">
        <f t="shared" si="224"/>
        <v>0</v>
      </c>
      <c r="P169" s="185">
        <f t="shared" si="225"/>
        <v>0</v>
      </c>
      <c r="Q169" s="185"/>
      <c r="R169" s="185"/>
      <c r="S169" s="185"/>
      <c r="T169" s="185">
        <f t="shared" si="202"/>
        <v>0</v>
      </c>
      <c r="U169" s="185">
        <f t="shared" si="203"/>
        <v>0</v>
      </c>
      <c r="V169" s="185">
        <f t="shared" si="204"/>
        <v>0</v>
      </c>
      <c r="W169" s="185"/>
      <c r="X169" s="185"/>
      <c r="Y169" s="185"/>
      <c r="Z169" s="185">
        <f t="shared" si="205"/>
        <v>0</v>
      </c>
      <c r="AA169" s="185">
        <f t="shared" si="206"/>
        <v>0</v>
      </c>
      <c r="AB169" s="185">
        <f t="shared" si="207"/>
        <v>0</v>
      </c>
    </row>
    <row r="170" spans="1:28" ht="39.6">
      <c r="A170" s="259"/>
      <c r="B170" s="198" t="s">
        <v>196</v>
      </c>
      <c r="C170" s="6" t="s">
        <v>15</v>
      </c>
      <c r="D170" s="6" t="s">
        <v>3</v>
      </c>
      <c r="E170" s="6" t="s">
        <v>98</v>
      </c>
      <c r="F170" s="6" t="s">
        <v>103</v>
      </c>
      <c r="G170" s="18"/>
      <c r="H170" s="58">
        <f>H171</f>
        <v>699625</v>
      </c>
      <c r="I170" s="58">
        <f t="shared" ref="I170:M171" si="232">I171</f>
        <v>727609</v>
      </c>
      <c r="J170" s="58">
        <f t="shared" si="232"/>
        <v>756712</v>
      </c>
      <c r="K170" s="58">
        <f t="shared" si="232"/>
        <v>0</v>
      </c>
      <c r="L170" s="58">
        <f t="shared" si="232"/>
        <v>0</v>
      </c>
      <c r="M170" s="58">
        <f t="shared" si="232"/>
        <v>0</v>
      </c>
      <c r="N170" s="58">
        <f t="shared" si="223"/>
        <v>699625</v>
      </c>
      <c r="O170" s="58">
        <f t="shared" si="224"/>
        <v>727609</v>
      </c>
      <c r="P170" s="58">
        <f t="shared" si="225"/>
        <v>756712</v>
      </c>
      <c r="Q170" s="58">
        <f t="shared" ref="Q170:S171" si="233">Q171</f>
        <v>0</v>
      </c>
      <c r="R170" s="58">
        <f t="shared" si="233"/>
        <v>0</v>
      </c>
      <c r="S170" s="58">
        <f t="shared" si="233"/>
        <v>0</v>
      </c>
      <c r="T170" s="58">
        <f t="shared" si="202"/>
        <v>699625</v>
      </c>
      <c r="U170" s="58">
        <f t="shared" si="203"/>
        <v>727609</v>
      </c>
      <c r="V170" s="58">
        <f t="shared" si="204"/>
        <v>756712</v>
      </c>
      <c r="W170" s="58">
        <f t="shared" ref="W170:Y171" si="234">W171</f>
        <v>0</v>
      </c>
      <c r="X170" s="58">
        <f t="shared" si="234"/>
        <v>0</v>
      </c>
      <c r="Y170" s="58">
        <f t="shared" si="234"/>
        <v>0</v>
      </c>
      <c r="Z170" s="58">
        <f t="shared" si="205"/>
        <v>699625</v>
      </c>
      <c r="AA170" s="58">
        <f t="shared" si="206"/>
        <v>727609</v>
      </c>
      <c r="AB170" s="58">
        <f t="shared" si="207"/>
        <v>756712</v>
      </c>
    </row>
    <row r="171" spans="1:28" ht="26.4">
      <c r="A171" s="259"/>
      <c r="B171" s="75" t="s">
        <v>40</v>
      </c>
      <c r="C171" s="6" t="s">
        <v>15</v>
      </c>
      <c r="D171" s="6" t="s">
        <v>3</v>
      </c>
      <c r="E171" s="6" t="s">
        <v>98</v>
      </c>
      <c r="F171" s="6" t="s">
        <v>103</v>
      </c>
      <c r="G171" s="18" t="s">
        <v>38</v>
      </c>
      <c r="H171" s="58">
        <f>H172</f>
        <v>699625</v>
      </c>
      <c r="I171" s="58">
        <f t="shared" si="232"/>
        <v>727609</v>
      </c>
      <c r="J171" s="58">
        <f t="shared" si="232"/>
        <v>756712</v>
      </c>
      <c r="K171" s="58">
        <f t="shared" si="232"/>
        <v>0</v>
      </c>
      <c r="L171" s="58">
        <f t="shared" si="232"/>
        <v>0</v>
      </c>
      <c r="M171" s="58">
        <f t="shared" si="232"/>
        <v>0</v>
      </c>
      <c r="N171" s="58">
        <f t="shared" si="223"/>
        <v>699625</v>
      </c>
      <c r="O171" s="58">
        <f t="shared" si="224"/>
        <v>727609</v>
      </c>
      <c r="P171" s="58">
        <f t="shared" si="225"/>
        <v>756712</v>
      </c>
      <c r="Q171" s="58">
        <f t="shared" si="233"/>
        <v>0</v>
      </c>
      <c r="R171" s="58">
        <f t="shared" si="233"/>
        <v>0</v>
      </c>
      <c r="S171" s="58">
        <f t="shared" si="233"/>
        <v>0</v>
      </c>
      <c r="T171" s="58">
        <f t="shared" si="202"/>
        <v>699625</v>
      </c>
      <c r="U171" s="58">
        <f t="shared" si="203"/>
        <v>727609</v>
      </c>
      <c r="V171" s="58">
        <f t="shared" si="204"/>
        <v>756712</v>
      </c>
      <c r="W171" s="58">
        <f t="shared" si="234"/>
        <v>0</v>
      </c>
      <c r="X171" s="58">
        <f t="shared" si="234"/>
        <v>0</v>
      </c>
      <c r="Y171" s="58">
        <f t="shared" si="234"/>
        <v>0</v>
      </c>
      <c r="Z171" s="58">
        <f t="shared" si="205"/>
        <v>699625</v>
      </c>
      <c r="AA171" s="58">
        <f t="shared" si="206"/>
        <v>727609</v>
      </c>
      <c r="AB171" s="58">
        <f t="shared" si="207"/>
        <v>756712</v>
      </c>
    </row>
    <row r="172" spans="1:28">
      <c r="A172" s="259"/>
      <c r="B172" s="85" t="s">
        <v>41</v>
      </c>
      <c r="C172" s="6" t="s">
        <v>15</v>
      </c>
      <c r="D172" s="6" t="s">
        <v>3</v>
      </c>
      <c r="E172" s="6" t="s">
        <v>98</v>
      </c>
      <c r="F172" s="6" t="s">
        <v>103</v>
      </c>
      <c r="G172" s="18" t="s">
        <v>39</v>
      </c>
      <c r="H172" s="185">
        <v>699625</v>
      </c>
      <c r="I172" s="185">
        <v>727609</v>
      </c>
      <c r="J172" s="185">
        <v>756712</v>
      </c>
      <c r="K172" s="185"/>
      <c r="L172" s="185"/>
      <c r="M172" s="185"/>
      <c r="N172" s="185">
        <f t="shared" si="223"/>
        <v>699625</v>
      </c>
      <c r="O172" s="185">
        <f t="shared" si="224"/>
        <v>727609</v>
      </c>
      <c r="P172" s="185">
        <f t="shared" si="225"/>
        <v>756712</v>
      </c>
      <c r="Q172" s="185"/>
      <c r="R172" s="185"/>
      <c r="S172" s="185"/>
      <c r="T172" s="185">
        <f t="shared" si="202"/>
        <v>699625</v>
      </c>
      <c r="U172" s="185">
        <f t="shared" si="203"/>
        <v>727609</v>
      </c>
      <c r="V172" s="185">
        <f t="shared" si="204"/>
        <v>756712</v>
      </c>
      <c r="W172" s="185"/>
      <c r="X172" s="185"/>
      <c r="Y172" s="185"/>
      <c r="Z172" s="185">
        <f t="shared" si="205"/>
        <v>699625</v>
      </c>
      <c r="AA172" s="185">
        <f t="shared" si="206"/>
        <v>727609</v>
      </c>
      <c r="AB172" s="185">
        <f t="shared" si="207"/>
        <v>756712</v>
      </c>
    </row>
    <row r="173" spans="1:28" ht="26.4">
      <c r="A173" s="250"/>
      <c r="B173" s="199" t="s">
        <v>355</v>
      </c>
      <c r="C173" s="191" t="s">
        <v>15</v>
      </c>
      <c r="D173" s="191" t="s">
        <v>3</v>
      </c>
      <c r="E173" s="191" t="s">
        <v>98</v>
      </c>
      <c r="F173" s="186" t="s">
        <v>356</v>
      </c>
      <c r="G173" s="211"/>
      <c r="H173" s="185"/>
      <c r="I173" s="185"/>
      <c r="J173" s="185"/>
      <c r="K173" s="185"/>
      <c r="L173" s="185"/>
      <c r="M173" s="185"/>
      <c r="N173" s="185"/>
      <c r="O173" s="185"/>
      <c r="P173" s="185"/>
      <c r="Q173" s="185">
        <f>Q174</f>
        <v>100283</v>
      </c>
      <c r="R173" s="185">
        <f t="shared" ref="R173:S174" si="235">R174</f>
        <v>0</v>
      </c>
      <c r="S173" s="185">
        <f t="shared" si="235"/>
        <v>0</v>
      </c>
      <c r="T173" s="185">
        <f t="shared" ref="T173:T175" si="236">N173+Q173</f>
        <v>100283</v>
      </c>
      <c r="U173" s="185">
        <f t="shared" ref="U173:U175" si="237">O173+R173</f>
        <v>0</v>
      </c>
      <c r="V173" s="185">
        <f t="shared" ref="V173:V175" si="238">P173+S173</f>
        <v>0</v>
      </c>
      <c r="W173" s="185">
        <f>W174</f>
        <v>0</v>
      </c>
      <c r="X173" s="185">
        <f t="shared" ref="X173:Y174" si="239">X174</f>
        <v>0</v>
      </c>
      <c r="Y173" s="185">
        <f t="shared" si="239"/>
        <v>0</v>
      </c>
      <c r="Z173" s="185">
        <f t="shared" si="205"/>
        <v>100283</v>
      </c>
      <c r="AA173" s="185">
        <f t="shared" si="206"/>
        <v>0</v>
      </c>
      <c r="AB173" s="185">
        <f t="shared" si="207"/>
        <v>0</v>
      </c>
    </row>
    <row r="174" spans="1:28" ht="26.4">
      <c r="A174" s="250"/>
      <c r="B174" s="200" t="s">
        <v>40</v>
      </c>
      <c r="C174" s="191" t="s">
        <v>15</v>
      </c>
      <c r="D174" s="191" t="s">
        <v>3</v>
      </c>
      <c r="E174" s="191" t="s">
        <v>98</v>
      </c>
      <c r="F174" s="186" t="s">
        <v>356</v>
      </c>
      <c r="G174" s="211" t="s">
        <v>38</v>
      </c>
      <c r="H174" s="185"/>
      <c r="I174" s="185"/>
      <c r="J174" s="185"/>
      <c r="K174" s="185"/>
      <c r="L174" s="185"/>
      <c r="M174" s="185"/>
      <c r="N174" s="185"/>
      <c r="O174" s="185"/>
      <c r="P174" s="185"/>
      <c r="Q174" s="185">
        <f>Q175</f>
        <v>100283</v>
      </c>
      <c r="R174" s="185">
        <f t="shared" si="235"/>
        <v>0</v>
      </c>
      <c r="S174" s="185">
        <f t="shared" si="235"/>
        <v>0</v>
      </c>
      <c r="T174" s="185">
        <f t="shared" si="236"/>
        <v>100283</v>
      </c>
      <c r="U174" s="185">
        <f t="shared" si="237"/>
        <v>0</v>
      </c>
      <c r="V174" s="185">
        <f t="shared" si="238"/>
        <v>0</v>
      </c>
      <c r="W174" s="185">
        <f>W175</f>
        <v>0</v>
      </c>
      <c r="X174" s="185">
        <f t="shared" si="239"/>
        <v>0</v>
      </c>
      <c r="Y174" s="185">
        <f t="shared" si="239"/>
        <v>0</v>
      </c>
      <c r="Z174" s="185">
        <f t="shared" si="205"/>
        <v>100283</v>
      </c>
      <c r="AA174" s="185">
        <f t="shared" si="206"/>
        <v>0</v>
      </c>
      <c r="AB174" s="185">
        <f t="shared" si="207"/>
        <v>0</v>
      </c>
    </row>
    <row r="175" spans="1:28">
      <c r="A175" s="250"/>
      <c r="B175" s="199" t="s">
        <v>41</v>
      </c>
      <c r="C175" s="191" t="s">
        <v>15</v>
      </c>
      <c r="D175" s="191" t="s">
        <v>3</v>
      </c>
      <c r="E175" s="191" t="s">
        <v>98</v>
      </c>
      <c r="F175" s="186" t="s">
        <v>356</v>
      </c>
      <c r="G175" s="211" t="s">
        <v>39</v>
      </c>
      <c r="H175" s="185"/>
      <c r="I175" s="185"/>
      <c r="J175" s="185"/>
      <c r="K175" s="185"/>
      <c r="L175" s="185"/>
      <c r="M175" s="185"/>
      <c r="N175" s="185"/>
      <c r="O175" s="185"/>
      <c r="P175" s="185"/>
      <c r="Q175" s="185">
        <v>100283</v>
      </c>
      <c r="R175" s="185"/>
      <c r="S175" s="185"/>
      <c r="T175" s="185">
        <f t="shared" si="236"/>
        <v>100283</v>
      </c>
      <c r="U175" s="185">
        <f t="shared" si="237"/>
        <v>0</v>
      </c>
      <c r="V175" s="185">
        <f t="shared" si="238"/>
        <v>0</v>
      </c>
      <c r="W175" s="185"/>
      <c r="X175" s="185"/>
      <c r="Y175" s="185"/>
      <c r="Z175" s="185">
        <f t="shared" si="205"/>
        <v>100283</v>
      </c>
      <c r="AA175" s="185">
        <f t="shared" si="206"/>
        <v>0</v>
      </c>
      <c r="AB175" s="185">
        <f t="shared" si="207"/>
        <v>0</v>
      </c>
    </row>
    <row r="176" spans="1:28" ht="26.4">
      <c r="A176" s="32" t="s">
        <v>78</v>
      </c>
      <c r="B176" s="81" t="s">
        <v>76</v>
      </c>
      <c r="C176" s="7" t="s">
        <v>15</v>
      </c>
      <c r="D176" s="7" t="s">
        <v>9</v>
      </c>
      <c r="E176" s="7" t="s">
        <v>98</v>
      </c>
      <c r="F176" s="7" t="s">
        <v>99</v>
      </c>
      <c r="G176" s="19"/>
      <c r="H176" s="59">
        <f>H177+H180+H183+H186+H189</f>
        <v>35628313.800000004</v>
      </c>
      <c r="I176" s="59">
        <f t="shared" ref="I176:J176" si="240">I177+I180+I183+I186+I189</f>
        <v>36217296.409999996</v>
      </c>
      <c r="J176" s="59">
        <f t="shared" si="240"/>
        <v>36542440.890000001</v>
      </c>
      <c r="K176" s="59">
        <f t="shared" ref="K176:M176" si="241">K177+K180+K183+K186+K189</f>
        <v>3485.94</v>
      </c>
      <c r="L176" s="59">
        <f t="shared" si="241"/>
        <v>3241.21</v>
      </c>
      <c r="M176" s="59">
        <f t="shared" si="241"/>
        <v>222912.54</v>
      </c>
      <c r="N176" s="59">
        <f t="shared" si="223"/>
        <v>35631799.740000002</v>
      </c>
      <c r="O176" s="59">
        <f t="shared" si="224"/>
        <v>36220537.619999997</v>
      </c>
      <c r="P176" s="59">
        <f t="shared" si="225"/>
        <v>36765353.43</v>
      </c>
      <c r="Q176" s="59">
        <f t="shared" ref="Q176:S176" si="242">Q177+Q180+Q183+Q186+Q189</f>
        <v>0</v>
      </c>
      <c r="R176" s="59">
        <f t="shared" si="242"/>
        <v>0</v>
      </c>
      <c r="S176" s="59">
        <f t="shared" si="242"/>
        <v>0</v>
      </c>
      <c r="T176" s="59">
        <f t="shared" si="202"/>
        <v>35631799.740000002</v>
      </c>
      <c r="U176" s="59">
        <f t="shared" si="203"/>
        <v>36220537.619999997</v>
      </c>
      <c r="V176" s="59">
        <f t="shared" si="204"/>
        <v>36765353.43</v>
      </c>
      <c r="W176" s="59">
        <f t="shared" ref="W176:Y176" si="243">W177+W180+W183+W186+W189</f>
        <v>1161.98</v>
      </c>
      <c r="X176" s="59">
        <f t="shared" si="243"/>
        <v>0</v>
      </c>
      <c r="Y176" s="59">
        <f t="shared" si="243"/>
        <v>0</v>
      </c>
      <c r="Z176" s="59">
        <f t="shared" si="205"/>
        <v>35632961.719999999</v>
      </c>
      <c r="AA176" s="59">
        <f t="shared" si="206"/>
        <v>36220537.619999997</v>
      </c>
      <c r="AB176" s="59">
        <f t="shared" si="207"/>
        <v>36765353.43</v>
      </c>
    </row>
    <row r="177" spans="1:28">
      <c r="A177" s="315"/>
      <c r="B177" s="196" t="s">
        <v>198</v>
      </c>
      <c r="C177" s="6" t="s">
        <v>15</v>
      </c>
      <c r="D177" s="6" t="s">
        <v>9</v>
      </c>
      <c r="E177" s="6" t="s">
        <v>98</v>
      </c>
      <c r="F177" s="55" t="s">
        <v>107</v>
      </c>
      <c r="G177" s="18"/>
      <c r="H177" s="58">
        <f>H178</f>
        <v>25000</v>
      </c>
      <c r="I177" s="58">
        <f t="shared" ref="I177:M178" si="244">I178</f>
        <v>25000</v>
      </c>
      <c r="J177" s="58">
        <f t="shared" si="244"/>
        <v>25000</v>
      </c>
      <c r="K177" s="58">
        <f t="shared" si="244"/>
        <v>0</v>
      </c>
      <c r="L177" s="58">
        <f t="shared" si="244"/>
        <v>0</v>
      </c>
      <c r="M177" s="58">
        <f t="shared" si="244"/>
        <v>0</v>
      </c>
      <c r="N177" s="58">
        <f t="shared" si="223"/>
        <v>25000</v>
      </c>
      <c r="O177" s="58">
        <f t="shared" si="224"/>
        <v>25000</v>
      </c>
      <c r="P177" s="58">
        <f t="shared" si="225"/>
        <v>25000</v>
      </c>
      <c r="Q177" s="58">
        <f t="shared" ref="Q177:S178" si="245">Q178</f>
        <v>0</v>
      </c>
      <c r="R177" s="58">
        <f t="shared" si="245"/>
        <v>0</v>
      </c>
      <c r="S177" s="58">
        <f t="shared" si="245"/>
        <v>0</v>
      </c>
      <c r="T177" s="58">
        <f t="shared" si="202"/>
        <v>25000</v>
      </c>
      <c r="U177" s="58">
        <f t="shared" si="203"/>
        <v>25000</v>
      </c>
      <c r="V177" s="58">
        <f t="shared" si="204"/>
        <v>25000</v>
      </c>
      <c r="W177" s="58">
        <f t="shared" ref="W177:Y178" si="246">W178</f>
        <v>0</v>
      </c>
      <c r="X177" s="58">
        <f t="shared" si="246"/>
        <v>0</v>
      </c>
      <c r="Y177" s="58">
        <f t="shared" si="246"/>
        <v>0</v>
      </c>
      <c r="Z177" s="58">
        <f t="shared" si="205"/>
        <v>25000</v>
      </c>
      <c r="AA177" s="58">
        <f t="shared" si="206"/>
        <v>25000</v>
      </c>
      <c r="AB177" s="58">
        <f t="shared" si="207"/>
        <v>25000</v>
      </c>
    </row>
    <row r="178" spans="1:28" ht="26.4">
      <c r="A178" s="302"/>
      <c r="B178" s="75" t="s">
        <v>40</v>
      </c>
      <c r="C178" s="6" t="s">
        <v>15</v>
      </c>
      <c r="D178" s="6" t="s">
        <v>9</v>
      </c>
      <c r="E178" s="6" t="s">
        <v>98</v>
      </c>
      <c r="F178" s="55" t="s">
        <v>107</v>
      </c>
      <c r="G178" s="18" t="s">
        <v>38</v>
      </c>
      <c r="H178" s="58">
        <f>H179</f>
        <v>25000</v>
      </c>
      <c r="I178" s="58">
        <f t="shared" si="244"/>
        <v>25000</v>
      </c>
      <c r="J178" s="58">
        <f t="shared" si="244"/>
        <v>25000</v>
      </c>
      <c r="K178" s="58">
        <f t="shared" si="244"/>
        <v>0</v>
      </c>
      <c r="L178" s="58">
        <f t="shared" si="244"/>
        <v>0</v>
      </c>
      <c r="M178" s="58">
        <f t="shared" si="244"/>
        <v>0</v>
      </c>
      <c r="N178" s="58">
        <f t="shared" si="223"/>
        <v>25000</v>
      </c>
      <c r="O178" s="58">
        <f t="shared" si="224"/>
        <v>25000</v>
      </c>
      <c r="P178" s="58">
        <f t="shared" si="225"/>
        <v>25000</v>
      </c>
      <c r="Q178" s="58">
        <f t="shared" si="245"/>
        <v>0</v>
      </c>
      <c r="R178" s="58">
        <f t="shared" si="245"/>
        <v>0</v>
      </c>
      <c r="S178" s="58">
        <f t="shared" si="245"/>
        <v>0</v>
      </c>
      <c r="T178" s="58">
        <f t="shared" si="202"/>
        <v>25000</v>
      </c>
      <c r="U178" s="58">
        <f t="shared" si="203"/>
        <v>25000</v>
      </c>
      <c r="V178" s="58">
        <f t="shared" si="204"/>
        <v>25000</v>
      </c>
      <c r="W178" s="58">
        <f t="shared" si="246"/>
        <v>0</v>
      </c>
      <c r="X178" s="58">
        <f t="shared" si="246"/>
        <v>0</v>
      </c>
      <c r="Y178" s="58">
        <f t="shared" si="246"/>
        <v>0</v>
      </c>
      <c r="Z178" s="58">
        <f t="shared" si="205"/>
        <v>25000</v>
      </c>
      <c r="AA178" s="58">
        <f t="shared" si="206"/>
        <v>25000</v>
      </c>
      <c r="AB178" s="58">
        <f t="shared" si="207"/>
        <v>25000</v>
      </c>
    </row>
    <row r="179" spans="1:28">
      <c r="A179" s="302"/>
      <c r="B179" s="85" t="s">
        <v>41</v>
      </c>
      <c r="C179" s="6" t="s">
        <v>15</v>
      </c>
      <c r="D179" s="6" t="s">
        <v>9</v>
      </c>
      <c r="E179" s="6" t="s">
        <v>98</v>
      </c>
      <c r="F179" s="55" t="s">
        <v>107</v>
      </c>
      <c r="G179" s="18" t="s">
        <v>39</v>
      </c>
      <c r="H179" s="185">
        <v>25000</v>
      </c>
      <c r="I179" s="185">
        <v>25000</v>
      </c>
      <c r="J179" s="185">
        <v>25000</v>
      </c>
      <c r="K179" s="185"/>
      <c r="L179" s="185"/>
      <c r="M179" s="185"/>
      <c r="N179" s="185">
        <f t="shared" si="223"/>
        <v>25000</v>
      </c>
      <c r="O179" s="185">
        <f t="shared" si="224"/>
        <v>25000</v>
      </c>
      <c r="P179" s="185">
        <f t="shared" si="225"/>
        <v>25000</v>
      </c>
      <c r="Q179" s="185"/>
      <c r="R179" s="185"/>
      <c r="S179" s="185"/>
      <c r="T179" s="185">
        <f t="shared" si="202"/>
        <v>25000</v>
      </c>
      <c r="U179" s="185">
        <f t="shared" si="203"/>
        <v>25000</v>
      </c>
      <c r="V179" s="185">
        <f t="shared" si="204"/>
        <v>25000</v>
      </c>
      <c r="W179" s="185"/>
      <c r="X179" s="185"/>
      <c r="Y179" s="185"/>
      <c r="Z179" s="185">
        <f t="shared" si="205"/>
        <v>25000</v>
      </c>
      <c r="AA179" s="185">
        <f t="shared" si="206"/>
        <v>25000</v>
      </c>
      <c r="AB179" s="185">
        <f t="shared" si="207"/>
        <v>25000</v>
      </c>
    </row>
    <row r="180" spans="1:28">
      <c r="A180" s="301"/>
      <c r="B180" s="196" t="s">
        <v>52</v>
      </c>
      <c r="C180" s="6" t="s">
        <v>15</v>
      </c>
      <c r="D180" s="6" t="s">
        <v>9</v>
      </c>
      <c r="E180" s="6" t="s">
        <v>98</v>
      </c>
      <c r="F180" s="6" t="s">
        <v>110</v>
      </c>
      <c r="G180" s="18"/>
      <c r="H180" s="58">
        <f>H181</f>
        <v>34667000</v>
      </c>
      <c r="I180" s="58">
        <f t="shared" ref="I180:M181" si="247">I181</f>
        <v>35239227.219999999</v>
      </c>
      <c r="J180" s="58">
        <f t="shared" si="247"/>
        <v>35826335.890000001</v>
      </c>
      <c r="K180" s="58">
        <f t="shared" si="247"/>
        <v>0</v>
      </c>
      <c r="L180" s="58">
        <f t="shared" si="247"/>
        <v>0</v>
      </c>
      <c r="M180" s="58">
        <f t="shared" si="247"/>
        <v>0</v>
      </c>
      <c r="N180" s="58">
        <f t="shared" si="223"/>
        <v>34667000</v>
      </c>
      <c r="O180" s="58">
        <f t="shared" si="224"/>
        <v>35239227.219999999</v>
      </c>
      <c r="P180" s="58">
        <f t="shared" si="225"/>
        <v>35826335.890000001</v>
      </c>
      <c r="Q180" s="58">
        <f t="shared" ref="Q180:S181" si="248">Q181</f>
        <v>0</v>
      </c>
      <c r="R180" s="58">
        <f t="shared" si="248"/>
        <v>0</v>
      </c>
      <c r="S180" s="58">
        <f t="shared" si="248"/>
        <v>0</v>
      </c>
      <c r="T180" s="58">
        <f t="shared" si="202"/>
        <v>34667000</v>
      </c>
      <c r="U180" s="58">
        <f t="shared" si="203"/>
        <v>35239227.219999999</v>
      </c>
      <c r="V180" s="58">
        <f t="shared" si="204"/>
        <v>35826335.890000001</v>
      </c>
      <c r="W180" s="58">
        <f t="shared" ref="W180:Y181" si="249">W181</f>
        <v>0</v>
      </c>
      <c r="X180" s="58">
        <f t="shared" si="249"/>
        <v>0</v>
      </c>
      <c r="Y180" s="58">
        <f t="shared" si="249"/>
        <v>0</v>
      </c>
      <c r="Z180" s="58">
        <f t="shared" si="205"/>
        <v>34667000</v>
      </c>
      <c r="AA180" s="58">
        <f t="shared" si="206"/>
        <v>35239227.219999999</v>
      </c>
      <c r="AB180" s="58">
        <f t="shared" si="207"/>
        <v>35826335.890000001</v>
      </c>
    </row>
    <row r="181" spans="1:28" ht="26.4">
      <c r="A181" s="302"/>
      <c r="B181" s="75" t="s">
        <v>40</v>
      </c>
      <c r="C181" s="6" t="s">
        <v>15</v>
      </c>
      <c r="D181" s="6" t="s">
        <v>9</v>
      </c>
      <c r="E181" s="6" t="s">
        <v>98</v>
      </c>
      <c r="F181" s="6" t="s">
        <v>110</v>
      </c>
      <c r="G181" s="18" t="s">
        <v>38</v>
      </c>
      <c r="H181" s="58">
        <f>H182</f>
        <v>34667000</v>
      </c>
      <c r="I181" s="58">
        <f t="shared" si="247"/>
        <v>35239227.219999999</v>
      </c>
      <c r="J181" s="58">
        <f t="shared" si="247"/>
        <v>35826335.890000001</v>
      </c>
      <c r="K181" s="58">
        <f t="shared" si="247"/>
        <v>0</v>
      </c>
      <c r="L181" s="58">
        <f t="shared" si="247"/>
        <v>0</v>
      </c>
      <c r="M181" s="58">
        <f t="shared" si="247"/>
        <v>0</v>
      </c>
      <c r="N181" s="58">
        <f t="shared" si="223"/>
        <v>34667000</v>
      </c>
      <c r="O181" s="58">
        <f t="shared" si="224"/>
        <v>35239227.219999999</v>
      </c>
      <c r="P181" s="58">
        <f t="shared" si="225"/>
        <v>35826335.890000001</v>
      </c>
      <c r="Q181" s="58">
        <f t="shared" si="248"/>
        <v>0</v>
      </c>
      <c r="R181" s="58">
        <f t="shared" si="248"/>
        <v>0</v>
      </c>
      <c r="S181" s="58">
        <f t="shared" si="248"/>
        <v>0</v>
      </c>
      <c r="T181" s="58">
        <f t="shared" si="202"/>
        <v>34667000</v>
      </c>
      <c r="U181" s="58">
        <f t="shared" si="203"/>
        <v>35239227.219999999</v>
      </c>
      <c r="V181" s="58">
        <f t="shared" si="204"/>
        <v>35826335.890000001</v>
      </c>
      <c r="W181" s="58">
        <f t="shared" si="249"/>
        <v>0</v>
      </c>
      <c r="X181" s="58">
        <f t="shared" si="249"/>
        <v>0</v>
      </c>
      <c r="Y181" s="58">
        <f t="shared" si="249"/>
        <v>0</v>
      </c>
      <c r="Z181" s="58">
        <f t="shared" si="205"/>
        <v>34667000</v>
      </c>
      <c r="AA181" s="58">
        <f t="shared" si="206"/>
        <v>35239227.219999999</v>
      </c>
      <c r="AB181" s="58">
        <f t="shared" si="207"/>
        <v>35826335.890000001</v>
      </c>
    </row>
    <row r="182" spans="1:28">
      <c r="A182" s="302"/>
      <c r="B182" s="85" t="s">
        <v>41</v>
      </c>
      <c r="C182" s="6" t="s">
        <v>15</v>
      </c>
      <c r="D182" s="6" t="s">
        <v>9</v>
      </c>
      <c r="E182" s="6" t="s">
        <v>98</v>
      </c>
      <c r="F182" s="6" t="s">
        <v>110</v>
      </c>
      <c r="G182" s="18" t="s">
        <v>39</v>
      </c>
      <c r="H182" s="185">
        <v>34667000</v>
      </c>
      <c r="I182" s="185">
        <v>35239227.219999999</v>
      </c>
      <c r="J182" s="185">
        <v>35826335.890000001</v>
      </c>
      <c r="K182" s="185"/>
      <c r="L182" s="185"/>
      <c r="M182" s="185"/>
      <c r="N182" s="185">
        <f t="shared" si="223"/>
        <v>34667000</v>
      </c>
      <c r="O182" s="185">
        <f t="shared" si="224"/>
        <v>35239227.219999999</v>
      </c>
      <c r="P182" s="185">
        <f t="shared" si="225"/>
        <v>35826335.890000001</v>
      </c>
      <c r="Q182" s="185"/>
      <c r="R182" s="185"/>
      <c r="S182" s="185"/>
      <c r="T182" s="185">
        <f t="shared" si="202"/>
        <v>34667000</v>
      </c>
      <c r="U182" s="185">
        <f t="shared" si="203"/>
        <v>35239227.219999999</v>
      </c>
      <c r="V182" s="185">
        <f t="shared" si="204"/>
        <v>35826335.890000001</v>
      </c>
      <c r="W182" s="185"/>
      <c r="X182" s="185"/>
      <c r="Y182" s="185"/>
      <c r="Z182" s="185">
        <f t="shared" si="205"/>
        <v>34667000</v>
      </c>
      <c r="AA182" s="185">
        <f t="shared" si="206"/>
        <v>35239227.219999999</v>
      </c>
      <c r="AB182" s="185">
        <f t="shared" si="207"/>
        <v>35826335.890000001</v>
      </c>
    </row>
    <row r="183" spans="1:28" ht="39.6">
      <c r="A183" s="301"/>
      <c r="B183" s="196" t="s">
        <v>196</v>
      </c>
      <c r="C183" s="6" t="s">
        <v>15</v>
      </c>
      <c r="D183" s="6" t="s">
        <v>9</v>
      </c>
      <c r="E183" s="6" t="s">
        <v>98</v>
      </c>
      <c r="F183" s="6" t="s">
        <v>103</v>
      </c>
      <c r="G183" s="18"/>
      <c r="H183" s="58">
        <f>H184</f>
        <v>638967</v>
      </c>
      <c r="I183" s="58">
        <f t="shared" ref="I183:M184" si="250">I184</f>
        <v>664525</v>
      </c>
      <c r="J183" s="58">
        <f t="shared" si="250"/>
        <v>691105</v>
      </c>
      <c r="K183" s="58">
        <f t="shared" si="250"/>
        <v>0</v>
      </c>
      <c r="L183" s="58">
        <f t="shared" si="250"/>
        <v>0</v>
      </c>
      <c r="M183" s="58">
        <f t="shared" si="250"/>
        <v>0</v>
      </c>
      <c r="N183" s="58">
        <f t="shared" si="223"/>
        <v>638967</v>
      </c>
      <c r="O183" s="58">
        <f t="shared" si="224"/>
        <v>664525</v>
      </c>
      <c r="P183" s="58">
        <f t="shared" si="225"/>
        <v>691105</v>
      </c>
      <c r="Q183" s="58">
        <f t="shared" ref="Q183:S184" si="251">Q184</f>
        <v>0</v>
      </c>
      <c r="R183" s="58">
        <f t="shared" si="251"/>
        <v>0</v>
      </c>
      <c r="S183" s="58">
        <f t="shared" si="251"/>
        <v>0</v>
      </c>
      <c r="T183" s="58">
        <f t="shared" si="202"/>
        <v>638967</v>
      </c>
      <c r="U183" s="58">
        <f t="shared" si="203"/>
        <v>664525</v>
      </c>
      <c r="V183" s="58">
        <f t="shared" si="204"/>
        <v>691105</v>
      </c>
      <c r="W183" s="58">
        <f t="shared" ref="W183:Y184" si="252">W184</f>
        <v>0</v>
      </c>
      <c r="X183" s="58">
        <f t="shared" si="252"/>
        <v>0</v>
      </c>
      <c r="Y183" s="58">
        <f t="shared" si="252"/>
        <v>0</v>
      </c>
      <c r="Z183" s="58">
        <f t="shared" si="205"/>
        <v>638967</v>
      </c>
      <c r="AA183" s="58">
        <f t="shared" si="206"/>
        <v>664525</v>
      </c>
      <c r="AB183" s="58">
        <f t="shared" si="207"/>
        <v>691105</v>
      </c>
    </row>
    <row r="184" spans="1:28" ht="26.4">
      <c r="A184" s="302"/>
      <c r="B184" s="75" t="s">
        <v>40</v>
      </c>
      <c r="C184" s="6" t="s">
        <v>15</v>
      </c>
      <c r="D184" s="6" t="s">
        <v>9</v>
      </c>
      <c r="E184" s="6" t="s">
        <v>98</v>
      </c>
      <c r="F184" s="6" t="s">
        <v>103</v>
      </c>
      <c r="G184" s="18" t="s">
        <v>38</v>
      </c>
      <c r="H184" s="58">
        <f>H185</f>
        <v>638967</v>
      </c>
      <c r="I184" s="58">
        <f t="shared" si="250"/>
        <v>664525</v>
      </c>
      <c r="J184" s="58">
        <f t="shared" si="250"/>
        <v>691105</v>
      </c>
      <c r="K184" s="58">
        <f t="shared" si="250"/>
        <v>0</v>
      </c>
      <c r="L184" s="58">
        <f t="shared" si="250"/>
        <v>0</v>
      </c>
      <c r="M184" s="58">
        <f t="shared" si="250"/>
        <v>0</v>
      </c>
      <c r="N184" s="58">
        <f t="shared" si="223"/>
        <v>638967</v>
      </c>
      <c r="O184" s="58">
        <f t="shared" si="224"/>
        <v>664525</v>
      </c>
      <c r="P184" s="58">
        <f t="shared" si="225"/>
        <v>691105</v>
      </c>
      <c r="Q184" s="58">
        <f t="shared" si="251"/>
        <v>0</v>
      </c>
      <c r="R184" s="58">
        <f t="shared" si="251"/>
        <v>0</v>
      </c>
      <c r="S184" s="58">
        <f t="shared" si="251"/>
        <v>0</v>
      </c>
      <c r="T184" s="58">
        <f t="shared" si="202"/>
        <v>638967</v>
      </c>
      <c r="U184" s="58">
        <f t="shared" si="203"/>
        <v>664525</v>
      </c>
      <c r="V184" s="58">
        <f t="shared" si="204"/>
        <v>691105</v>
      </c>
      <c r="W184" s="58">
        <f t="shared" si="252"/>
        <v>0</v>
      </c>
      <c r="X184" s="58">
        <f t="shared" si="252"/>
        <v>0</v>
      </c>
      <c r="Y184" s="58">
        <f t="shared" si="252"/>
        <v>0</v>
      </c>
      <c r="Z184" s="58">
        <f t="shared" si="205"/>
        <v>638967</v>
      </c>
      <c r="AA184" s="58">
        <f t="shared" si="206"/>
        <v>664525</v>
      </c>
      <c r="AB184" s="58">
        <f t="shared" si="207"/>
        <v>691105</v>
      </c>
    </row>
    <row r="185" spans="1:28">
      <c r="A185" s="302"/>
      <c r="B185" s="85" t="s">
        <v>41</v>
      </c>
      <c r="C185" s="6" t="s">
        <v>15</v>
      </c>
      <c r="D185" s="6" t="s">
        <v>9</v>
      </c>
      <c r="E185" s="6" t="s">
        <v>98</v>
      </c>
      <c r="F185" s="6" t="s">
        <v>103</v>
      </c>
      <c r="G185" s="18" t="s">
        <v>39</v>
      </c>
      <c r="H185" s="185">
        <v>638967</v>
      </c>
      <c r="I185" s="185">
        <v>664525</v>
      </c>
      <c r="J185" s="185">
        <v>691105</v>
      </c>
      <c r="K185" s="185"/>
      <c r="L185" s="185"/>
      <c r="M185" s="185"/>
      <c r="N185" s="185">
        <f t="shared" si="223"/>
        <v>638967</v>
      </c>
      <c r="O185" s="185">
        <f t="shared" si="224"/>
        <v>664525</v>
      </c>
      <c r="P185" s="185">
        <f t="shared" si="225"/>
        <v>691105</v>
      </c>
      <c r="Q185" s="185"/>
      <c r="R185" s="185"/>
      <c r="S185" s="185"/>
      <c r="T185" s="185">
        <f t="shared" si="202"/>
        <v>638967</v>
      </c>
      <c r="U185" s="185">
        <f t="shared" si="203"/>
        <v>664525</v>
      </c>
      <c r="V185" s="185">
        <f t="shared" si="204"/>
        <v>691105</v>
      </c>
      <c r="W185" s="185"/>
      <c r="X185" s="185"/>
      <c r="Y185" s="185"/>
      <c r="Z185" s="185">
        <f t="shared" si="205"/>
        <v>638967</v>
      </c>
      <c r="AA185" s="185">
        <f t="shared" si="206"/>
        <v>664525</v>
      </c>
      <c r="AB185" s="185">
        <f t="shared" si="207"/>
        <v>691105</v>
      </c>
    </row>
    <row r="186" spans="1:28" ht="66">
      <c r="A186" s="316"/>
      <c r="B186" s="196" t="s">
        <v>285</v>
      </c>
      <c r="C186" s="40" t="s">
        <v>15</v>
      </c>
      <c r="D186" s="40" t="s">
        <v>9</v>
      </c>
      <c r="E186" s="40" t="s">
        <v>98</v>
      </c>
      <c r="F186" s="186" t="s">
        <v>308</v>
      </c>
      <c r="G186" s="39"/>
      <c r="H186" s="68">
        <f>H187</f>
        <v>12874.92</v>
      </c>
      <c r="I186" s="68">
        <f t="shared" ref="I186:M187" si="253">I187</f>
        <v>0</v>
      </c>
      <c r="J186" s="68">
        <f t="shared" si="253"/>
        <v>0</v>
      </c>
      <c r="K186" s="68">
        <f t="shared" si="253"/>
        <v>0</v>
      </c>
      <c r="L186" s="68">
        <f t="shared" si="253"/>
        <v>0</v>
      </c>
      <c r="M186" s="68">
        <f t="shared" si="253"/>
        <v>0</v>
      </c>
      <c r="N186" s="68">
        <f t="shared" si="223"/>
        <v>12874.92</v>
      </c>
      <c r="O186" s="68">
        <f t="shared" si="224"/>
        <v>0</v>
      </c>
      <c r="P186" s="68">
        <f t="shared" si="225"/>
        <v>0</v>
      </c>
      <c r="Q186" s="68">
        <f t="shared" ref="Q186:S187" si="254">Q187</f>
        <v>0</v>
      </c>
      <c r="R186" s="68">
        <f t="shared" si="254"/>
        <v>0</v>
      </c>
      <c r="S186" s="68">
        <f t="shared" si="254"/>
        <v>0</v>
      </c>
      <c r="T186" s="68">
        <f t="shared" si="202"/>
        <v>12874.92</v>
      </c>
      <c r="U186" s="68">
        <f t="shared" si="203"/>
        <v>0</v>
      </c>
      <c r="V186" s="68">
        <f t="shared" si="204"/>
        <v>0</v>
      </c>
      <c r="W186" s="68">
        <f t="shared" ref="W186:Y187" si="255">W187</f>
        <v>0</v>
      </c>
      <c r="X186" s="68">
        <f t="shared" si="255"/>
        <v>0</v>
      </c>
      <c r="Y186" s="68">
        <f t="shared" si="255"/>
        <v>0</v>
      </c>
      <c r="Z186" s="68">
        <f t="shared" si="205"/>
        <v>12874.92</v>
      </c>
      <c r="AA186" s="68">
        <f t="shared" si="206"/>
        <v>0</v>
      </c>
      <c r="AB186" s="68">
        <f t="shared" si="207"/>
        <v>0</v>
      </c>
    </row>
    <row r="187" spans="1:28" ht="26.4">
      <c r="A187" s="295"/>
      <c r="B187" s="75" t="s">
        <v>40</v>
      </c>
      <c r="C187" s="40" t="s">
        <v>15</v>
      </c>
      <c r="D187" s="40" t="s">
        <v>9</v>
      </c>
      <c r="E187" s="40" t="s">
        <v>98</v>
      </c>
      <c r="F187" s="186" t="s">
        <v>308</v>
      </c>
      <c r="G187" s="39" t="s">
        <v>38</v>
      </c>
      <c r="H187" s="68">
        <f>H188</f>
        <v>12874.92</v>
      </c>
      <c r="I187" s="68">
        <f t="shared" si="253"/>
        <v>0</v>
      </c>
      <c r="J187" s="68">
        <f t="shared" si="253"/>
        <v>0</v>
      </c>
      <c r="K187" s="68">
        <f t="shared" si="253"/>
        <v>0</v>
      </c>
      <c r="L187" s="68">
        <f t="shared" si="253"/>
        <v>0</v>
      </c>
      <c r="M187" s="68">
        <f t="shared" si="253"/>
        <v>0</v>
      </c>
      <c r="N187" s="68">
        <f t="shared" si="223"/>
        <v>12874.92</v>
      </c>
      <c r="O187" s="68">
        <f t="shared" si="224"/>
        <v>0</v>
      </c>
      <c r="P187" s="68">
        <f t="shared" si="225"/>
        <v>0</v>
      </c>
      <c r="Q187" s="68">
        <f t="shared" si="254"/>
        <v>0</v>
      </c>
      <c r="R187" s="68">
        <f t="shared" si="254"/>
        <v>0</v>
      </c>
      <c r="S187" s="68">
        <f t="shared" si="254"/>
        <v>0</v>
      </c>
      <c r="T187" s="68">
        <f t="shared" si="202"/>
        <v>12874.92</v>
      </c>
      <c r="U187" s="68">
        <f t="shared" si="203"/>
        <v>0</v>
      </c>
      <c r="V187" s="68">
        <f t="shared" si="204"/>
        <v>0</v>
      </c>
      <c r="W187" s="68">
        <f t="shared" si="255"/>
        <v>0</v>
      </c>
      <c r="X187" s="68">
        <f t="shared" si="255"/>
        <v>0</v>
      </c>
      <c r="Y187" s="68">
        <f t="shared" si="255"/>
        <v>0</v>
      </c>
      <c r="Z187" s="68">
        <f t="shared" si="205"/>
        <v>12874.92</v>
      </c>
      <c r="AA187" s="68">
        <f t="shared" si="206"/>
        <v>0</v>
      </c>
      <c r="AB187" s="68">
        <f t="shared" si="207"/>
        <v>0</v>
      </c>
    </row>
    <row r="188" spans="1:28">
      <c r="A188" s="295"/>
      <c r="B188" s="85" t="s">
        <v>41</v>
      </c>
      <c r="C188" s="40" t="s">
        <v>15</v>
      </c>
      <c r="D188" s="40" t="s">
        <v>9</v>
      </c>
      <c r="E188" s="40" t="s">
        <v>98</v>
      </c>
      <c r="F188" s="186" t="s">
        <v>308</v>
      </c>
      <c r="G188" s="39" t="s">
        <v>39</v>
      </c>
      <c r="H188" s="185">
        <v>12874.92</v>
      </c>
      <c r="I188" s="185"/>
      <c r="J188" s="185"/>
      <c r="K188" s="185"/>
      <c r="L188" s="185"/>
      <c r="M188" s="185"/>
      <c r="N188" s="185">
        <f t="shared" si="223"/>
        <v>12874.92</v>
      </c>
      <c r="O188" s="185">
        <f t="shared" si="224"/>
        <v>0</v>
      </c>
      <c r="P188" s="185">
        <f t="shared" si="225"/>
        <v>0</v>
      </c>
      <c r="Q188" s="185"/>
      <c r="R188" s="185"/>
      <c r="S188" s="185"/>
      <c r="T188" s="185">
        <f t="shared" si="202"/>
        <v>12874.92</v>
      </c>
      <c r="U188" s="185">
        <f t="shared" si="203"/>
        <v>0</v>
      </c>
      <c r="V188" s="185">
        <f t="shared" si="204"/>
        <v>0</v>
      </c>
      <c r="W188" s="185"/>
      <c r="X188" s="185"/>
      <c r="Y188" s="185"/>
      <c r="Z188" s="185">
        <f t="shared" si="205"/>
        <v>12874.92</v>
      </c>
      <c r="AA188" s="185">
        <f t="shared" si="206"/>
        <v>0</v>
      </c>
      <c r="AB188" s="185">
        <f t="shared" si="207"/>
        <v>0</v>
      </c>
    </row>
    <row r="189" spans="1:28" ht="39.6">
      <c r="A189" s="176"/>
      <c r="B189" s="199" t="s">
        <v>174</v>
      </c>
      <c r="C189" s="36" t="s">
        <v>15</v>
      </c>
      <c r="D189" s="36" t="s">
        <v>9</v>
      </c>
      <c r="E189" s="36" t="s">
        <v>98</v>
      </c>
      <c r="F189" s="36" t="s">
        <v>173</v>
      </c>
      <c r="G189" s="37"/>
      <c r="H189" s="62">
        <f>H190</f>
        <v>284471.88</v>
      </c>
      <c r="I189" s="62">
        <f t="shared" ref="I189:M190" si="256">I190</f>
        <v>288544.19</v>
      </c>
      <c r="J189" s="62">
        <f t="shared" si="256"/>
        <v>0</v>
      </c>
      <c r="K189" s="62">
        <f t="shared" si="256"/>
        <v>3485.94</v>
      </c>
      <c r="L189" s="62">
        <f t="shared" si="256"/>
        <v>3241.21</v>
      </c>
      <c r="M189" s="62">
        <f t="shared" si="256"/>
        <v>222912.54</v>
      </c>
      <c r="N189" s="62">
        <f t="shared" si="223"/>
        <v>287957.82</v>
      </c>
      <c r="O189" s="62">
        <f t="shared" si="224"/>
        <v>291785.40000000002</v>
      </c>
      <c r="P189" s="62">
        <f t="shared" si="225"/>
        <v>222912.54</v>
      </c>
      <c r="Q189" s="62">
        <f t="shared" ref="Q189:S190" si="257">Q190</f>
        <v>0</v>
      </c>
      <c r="R189" s="62">
        <f t="shared" si="257"/>
        <v>0</v>
      </c>
      <c r="S189" s="62">
        <f t="shared" si="257"/>
        <v>0</v>
      </c>
      <c r="T189" s="62">
        <f t="shared" si="202"/>
        <v>287957.82</v>
      </c>
      <c r="U189" s="62">
        <f t="shared" si="203"/>
        <v>291785.40000000002</v>
      </c>
      <c r="V189" s="62">
        <f t="shared" si="204"/>
        <v>222912.54</v>
      </c>
      <c r="W189" s="62">
        <f t="shared" ref="W189:Y190" si="258">W190</f>
        <v>1161.98</v>
      </c>
      <c r="X189" s="62">
        <f t="shared" si="258"/>
        <v>0</v>
      </c>
      <c r="Y189" s="62">
        <f t="shared" si="258"/>
        <v>0</v>
      </c>
      <c r="Z189" s="62">
        <f t="shared" si="205"/>
        <v>289119.8</v>
      </c>
      <c r="AA189" s="62">
        <f t="shared" si="206"/>
        <v>291785.40000000002</v>
      </c>
      <c r="AB189" s="62">
        <f t="shared" si="207"/>
        <v>222912.54</v>
      </c>
    </row>
    <row r="190" spans="1:28" ht="26.4">
      <c r="A190" s="176"/>
      <c r="B190" s="75" t="s">
        <v>40</v>
      </c>
      <c r="C190" s="40" t="s">
        <v>15</v>
      </c>
      <c r="D190" s="40" t="s">
        <v>9</v>
      </c>
      <c r="E190" s="40" t="s">
        <v>98</v>
      </c>
      <c r="F190" s="74" t="s">
        <v>173</v>
      </c>
      <c r="G190" s="102" t="s">
        <v>38</v>
      </c>
      <c r="H190" s="62">
        <f>H191</f>
        <v>284471.88</v>
      </c>
      <c r="I190" s="62">
        <f t="shared" si="256"/>
        <v>288544.19</v>
      </c>
      <c r="J190" s="62">
        <f t="shared" si="256"/>
        <v>0</v>
      </c>
      <c r="K190" s="62">
        <f t="shared" si="256"/>
        <v>3485.94</v>
      </c>
      <c r="L190" s="62">
        <f t="shared" si="256"/>
        <v>3241.21</v>
      </c>
      <c r="M190" s="62">
        <f t="shared" si="256"/>
        <v>222912.54</v>
      </c>
      <c r="N190" s="62">
        <f t="shared" si="223"/>
        <v>287957.82</v>
      </c>
      <c r="O190" s="62">
        <f t="shared" si="224"/>
        <v>291785.40000000002</v>
      </c>
      <c r="P190" s="62">
        <f t="shared" si="225"/>
        <v>222912.54</v>
      </c>
      <c r="Q190" s="62">
        <f t="shared" si="257"/>
        <v>0</v>
      </c>
      <c r="R190" s="62">
        <f t="shared" si="257"/>
        <v>0</v>
      </c>
      <c r="S190" s="62">
        <f t="shared" si="257"/>
        <v>0</v>
      </c>
      <c r="T190" s="62">
        <f t="shared" si="202"/>
        <v>287957.82</v>
      </c>
      <c r="U190" s="62">
        <f t="shared" si="203"/>
        <v>291785.40000000002</v>
      </c>
      <c r="V190" s="62">
        <f t="shared" si="204"/>
        <v>222912.54</v>
      </c>
      <c r="W190" s="62">
        <f t="shared" si="258"/>
        <v>1161.98</v>
      </c>
      <c r="X190" s="62">
        <f t="shared" si="258"/>
        <v>0</v>
      </c>
      <c r="Y190" s="62">
        <f t="shared" si="258"/>
        <v>0</v>
      </c>
      <c r="Z190" s="62">
        <f t="shared" si="205"/>
        <v>289119.8</v>
      </c>
      <c r="AA190" s="62">
        <f t="shared" si="206"/>
        <v>291785.40000000002</v>
      </c>
      <c r="AB190" s="62">
        <f t="shared" si="207"/>
        <v>222912.54</v>
      </c>
    </row>
    <row r="191" spans="1:28">
      <c r="A191" s="176"/>
      <c r="B191" s="85" t="s">
        <v>41</v>
      </c>
      <c r="C191" s="40" t="s">
        <v>15</v>
      </c>
      <c r="D191" s="40" t="s">
        <v>9</v>
      </c>
      <c r="E191" s="40" t="s">
        <v>98</v>
      </c>
      <c r="F191" s="74" t="s">
        <v>173</v>
      </c>
      <c r="G191" s="102" t="s">
        <v>39</v>
      </c>
      <c r="H191" s="185">
        <v>284471.88</v>
      </c>
      <c r="I191" s="185">
        <v>288544.19</v>
      </c>
      <c r="J191" s="185"/>
      <c r="K191" s="185">
        <v>3485.94</v>
      </c>
      <c r="L191" s="185">
        <v>3241.21</v>
      </c>
      <c r="M191" s="185">
        <v>222912.54</v>
      </c>
      <c r="N191" s="185">
        <f t="shared" si="223"/>
        <v>287957.82</v>
      </c>
      <c r="O191" s="185">
        <f t="shared" si="224"/>
        <v>291785.40000000002</v>
      </c>
      <c r="P191" s="185">
        <f t="shared" si="225"/>
        <v>222912.54</v>
      </c>
      <c r="Q191" s="185"/>
      <c r="R191" s="185"/>
      <c r="S191" s="185"/>
      <c r="T191" s="185">
        <f t="shared" si="202"/>
        <v>287957.82</v>
      </c>
      <c r="U191" s="185">
        <f t="shared" si="203"/>
        <v>291785.40000000002</v>
      </c>
      <c r="V191" s="185">
        <f t="shared" si="204"/>
        <v>222912.54</v>
      </c>
      <c r="W191" s="185">
        <v>1161.98</v>
      </c>
      <c r="X191" s="185"/>
      <c r="Y191" s="185"/>
      <c r="Z191" s="185">
        <f t="shared" si="205"/>
        <v>289119.8</v>
      </c>
      <c r="AA191" s="185">
        <f t="shared" si="206"/>
        <v>291785.40000000002</v>
      </c>
      <c r="AB191" s="185">
        <f t="shared" si="207"/>
        <v>222912.54</v>
      </c>
    </row>
    <row r="192" spans="1:28" ht="28.5" customHeight="1">
      <c r="A192" s="32" t="s">
        <v>80</v>
      </c>
      <c r="B192" s="81" t="s">
        <v>79</v>
      </c>
      <c r="C192" s="7" t="s">
        <v>15</v>
      </c>
      <c r="D192" s="7" t="s">
        <v>13</v>
      </c>
      <c r="E192" s="7" t="s">
        <v>98</v>
      </c>
      <c r="F192" s="7" t="s">
        <v>99</v>
      </c>
      <c r="G192" s="19"/>
      <c r="H192" s="59">
        <f>H193+H196+H199+H202</f>
        <v>20216600</v>
      </c>
      <c r="I192" s="59">
        <f t="shared" ref="I192:J192" si="259">I193+I196+I199+I202</f>
        <v>20559015.82</v>
      </c>
      <c r="J192" s="59">
        <f t="shared" si="259"/>
        <v>20910418.379999999</v>
      </c>
      <c r="K192" s="59">
        <f t="shared" ref="K192:M192" si="260">K193+K196+K199+K202</f>
        <v>0</v>
      </c>
      <c r="L192" s="59">
        <f t="shared" si="260"/>
        <v>0</v>
      </c>
      <c r="M192" s="59">
        <f t="shared" si="260"/>
        <v>0</v>
      </c>
      <c r="N192" s="59">
        <f t="shared" si="223"/>
        <v>20216600</v>
      </c>
      <c r="O192" s="59">
        <f t="shared" si="224"/>
        <v>20559015.82</v>
      </c>
      <c r="P192" s="59">
        <f t="shared" si="225"/>
        <v>20910418.379999999</v>
      </c>
      <c r="Q192" s="59">
        <f t="shared" ref="Q192:S192" si="261">Q193+Q196+Q199+Q202</f>
        <v>0</v>
      </c>
      <c r="R192" s="59">
        <f t="shared" si="261"/>
        <v>0</v>
      </c>
      <c r="S192" s="59">
        <f t="shared" si="261"/>
        <v>0</v>
      </c>
      <c r="T192" s="59">
        <f t="shared" si="202"/>
        <v>20216600</v>
      </c>
      <c r="U192" s="59">
        <f t="shared" si="203"/>
        <v>20559015.82</v>
      </c>
      <c r="V192" s="59">
        <f t="shared" si="204"/>
        <v>20910418.379999999</v>
      </c>
      <c r="W192" s="59">
        <f t="shared" ref="W192:Y192" si="262">W193+W196+W199+W202</f>
        <v>0</v>
      </c>
      <c r="X192" s="59">
        <f t="shared" si="262"/>
        <v>0</v>
      </c>
      <c r="Y192" s="59">
        <f t="shared" si="262"/>
        <v>0</v>
      </c>
      <c r="Z192" s="59">
        <f t="shared" si="205"/>
        <v>20216600</v>
      </c>
      <c r="AA192" s="59">
        <f t="shared" si="206"/>
        <v>20559015.82</v>
      </c>
      <c r="AB192" s="59">
        <f t="shared" si="207"/>
        <v>20910418.379999999</v>
      </c>
    </row>
    <row r="193" spans="1:28" ht="26.4" hidden="1">
      <c r="A193" s="315"/>
      <c r="B193" s="196" t="s">
        <v>194</v>
      </c>
      <c r="C193" s="6" t="s">
        <v>15</v>
      </c>
      <c r="D193" s="6" t="s">
        <v>13</v>
      </c>
      <c r="E193" s="6" t="s">
        <v>98</v>
      </c>
      <c r="F193" s="36" t="s">
        <v>155</v>
      </c>
      <c r="G193" s="56"/>
      <c r="H193" s="65">
        <f>H194</f>
        <v>0</v>
      </c>
      <c r="I193" s="65">
        <f t="shared" ref="I193:M194" si="263">I194</f>
        <v>0</v>
      </c>
      <c r="J193" s="65">
        <f t="shared" si="263"/>
        <v>0</v>
      </c>
      <c r="K193" s="65">
        <f t="shared" si="263"/>
        <v>0</v>
      </c>
      <c r="L193" s="65">
        <f t="shared" si="263"/>
        <v>0</v>
      </c>
      <c r="M193" s="65">
        <f t="shared" si="263"/>
        <v>0</v>
      </c>
      <c r="N193" s="65">
        <f t="shared" si="223"/>
        <v>0</v>
      </c>
      <c r="O193" s="65">
        <f t="shared" si="224"/>
        <v>0</v>
      </c>
      <c r="P193" s="65">
        <f t="shared" si="225"/>
        <v>0</v>
      </c>
      <c r="Q193" s="65">
        <f t="shared" ref="Q193:S194" si="264">Q194</f>
        <v>0</v>
      </c>
      <c r="R193" s="65">
        <f t="shared" si="264"/>
        <v>0</v>
      </c>
      <c r="S193" s="65">
        <f t="shared" si="264"/>
        <v>0</v>
      </c>
      <c r="T193" s="65">
        <f t="shared" si="202"/>
        <v>0</v>
      </c>
      <c r="U193" s="65">
        <f t="shared" si="203"/>
        <v>0</v>
      </c>
      <c r="V193" s="65">
        <f t="shared" si="204"/>
        <v>0</v>
      </c>
      <c r="W193" s="65">
        <f t="shared" ref="W193:Y194" si="265">W194</f>
        <v>0</v>
      </c>
      <c r="X193" s="65">
        <f t="shared" si="265"/>
        <v>0</v>
      </c>
      <c r="Y193" s="65">
        <f t="shared" si="265"/>
        <v>0</v>
      </c>
      <c r="Z193" s="65">
        <f t="shared" si="205"/>
        <v>0</v>
      </c>
      <c r="AA193" s="65">
        <f t="shared" si="206"/>
        <v>0</v>
      </c>
      <c r="AB193" s="65">
        <f t="shared" si="207"/>
        <v>0</v>
      </c>
    </row>
    <row r="194" spans="1:28" ht="26.4" hidden="1">
      <c r="A194" s="295"/>
      <c r="B194" s="28" t="s">
        <v>40</v>
      </c>
      <c r="C194" s="6" t="s">
        <v>15</v>
      </c>
      <c r="D194" s="6" t="s">
        <v>13</v>
      </c>
      <c r="E194" s="6" t="s">
        <v>98</v>
      </c>
      <c r="F194" s="36" t="s">
        <v>155</v>
      </c>
      <c r="G194" s="56" t="s">
        <v>38</v>
      </c>
      <c r="H194" s="65">
        <f>H195</f>
        <v>0</v>
      </c>
      <c r="I194" s="65">
        <f t="shared" si="263"/>
        <v>0</v>
      </c>
      <c r="J194" s="65">
        <f t="shared" si="263"/>
        <v>0</v>
      </c>
      <c r="K194" s="65">
        <f t="shared" si="263"/>
        <v>0</v>
      </c>
      <c r="L194" s="65">
        <f t="shared" si="263"/>
        <v>0</v>
      </c>
      <c r="M194" s="65">
        <f t="shared" si="263"/>
        <v>0</v>
      </c>
      <c r="N194" s="65">
        <f t="shared" si="223"/>
        <v>0</v>
      </c>
      <c r="O194" s="65">
        <f t="shared" si="224"/>
        <v>0</v>
      </c>
      <c r="P194" s="65">
        <f t="shared" si="225"/>
        <v>0</v>
      </c>
      <c r="Q194" s="65">
        <f t="shared" si="264"/>
        <v>0</v>
      </c>
      <c r="R194" s="65">
        <f t="shared" si="264"/>
        <v>0</v>
      </c>
      <c r="S194" s="65">
        <f t="shared" si="264"/>
        <v>0</v>
      </c>
      <c r="T194" s="65">
        <f t="shared" si="202"/>
        <v>0</v>
      </c>
      <c r="U194" s="65">
        <f t="shared" si="203"/>
        <v>0</v>
      </c>
      <c r="V194" s="65">
        <f t="shared" si="204"/>
        <v>0</v>
      </c>
      <c r="W194" s="65">
        <f t="shared" si="265"/>
        <v>0</v>
      </c>
      <c r="X194" s="65">
        <f t="shared" si="265"/>
        <v>0</v>
      </c>
      <c r="Y194" s="65">
        <f t="shared" si="265"/>
        <v>0</v>
      </c>
      <c r="Z194" s="65">
        <f t="shared" si="205"/>
        <v>0</v>
      </c>
      <c r="AA194" s="65">
        <f t="shared" si="206"/>
        <v>0</v>
      </c>
      <c r="AB194" s="65">
        <f t="shared" si="207"/>
        <v>0</v>
      </c>
    </row>
    <row r="195" spans="1:28" hidden="1">
      <c r="A195" s="295"/>
      <c r="B195" s="27" t="s">
        <v>41</v>
      </c>
      <c r="C195" s="6" t="s">
        <v>15</v>
      </c>
      <c r="D195" s="6" t="s">
        <v>13</v>
      </c>
      <c r="E195" s="6" t="s">
        <v>98</v>
      </c>
      <c r="F195" s="36" t="s">
        <v>155</v>
      </c>
      <c r="G195" s="56" t="s">
        <v>39</v>
      </c>
      <c r="H195" s="185"/>
      <c r="I195" s="185"/>
      <c r="J195" s="185"/>
      <c r="K195" s="185"/>
      <c r="L195" s="185"/>
      <c r="M195" s="185"/>
      <c r="N195" s="185">
        <f t="shared" si="223"/>
        <v>0</v>
      </c>
      <c r="O195" s="185">
        <f t="shared" si="224"/>
        <v>0</v>
      </c>
      <c r="P195" s="185">
        <f t="shared" si="225"/>
        <v>0</v>
      </c>
      <c r="Q195" s="185"/>
      <c r="R195" s="185"/>
      <c r="S195" s="185"/>
      <c r="T195" s="185">
        <f t="shared" si="202"/>
        <v>0</v>
      </c>
      <c r="U195" s="185">
        <f t="shared" si="203"/>
        <v>0</v>
      </c>
      <c r="V195" s="185">
        <f t="shared" si="204"/>
        <v>0</v>
      </c>
      <c r="W195" s="185"/>
      <c r="X195" s="185"/>
      <c r="Y195" s="185"/>
      <c r="Z195" s="185">
        <f t="shared" si="205"/>
        <v>0</v>
      </c>
      <c r="AA195" s="185">
        <f t="shared" si="206"/>
        <v>0</v>
      </c>
      <c r="AB195" s="185">
        <f t="shared" si="207"/>
        <v>0</v>
      </c>
    </row>
    <row r="196" spans="1:28">
      <c r="A196" s="316"/>
      <c r="B196" s="196" t="s">
        <v>81</v>
      </c>
      <c r="C196" s="6" t="s">
        <v>15</v>
      </c>
      <c r="D196" s="6" t="s">
        <v>13</v>
      </c>
      <c r="E196" s="6" t="s">
        <v>98</v>
      </c>
      <c r="F196" s="6" t="s">
        <v>111</v>
      </c>
      <c r="G196" s="18"/>
      <c r="H196" s="58">
        <f>H197</f>
        <v>65000</v>
      </c>
      <c r="I196" s="58">
        <f t="shared" ref="I196:M197" si="266">I197</f>
        <v>65000</v>
      </c>
      <c r="J196" s="58">
        <f t="shared" si="266"/>
        <v>65000</v>
      </c>
      <c r="K196" s="58">
        <f t="shared" si="266"/>
        <v>0</v>
      </c>
      <c r="L196" s="58">
        <f t="shared" si="266"/>
        <v>0</v>
      </c>
      <c r="M196" s="58">
        <f t="shared" si="266"/>
        <v>0</v>
      </c>
      <c r="N196" s="58">
        <f t="shared" si="223"/>
        <v>65000</v>
      </c>
      <c r="O196" s="58">
        <f t="shared" si="224"/>
        <v>65000</v>
      </c>
      <c r="P196" s="58">
        <f t="shared" si="225"/>
        <v>65000</v>
      </c>
      <c r="Q196" s="58">
        <f t="shared" ref="Q196:S197" si="267">Q197</f>
        <v>0</v>
      </c>
      <c r="R196" s="58">
        <f t="shared" si="267"/>
        <v>0</v>
      </c>
      <c r="S196" s="58">
        <f t="shared" si="267"/>
        <v>0</v>
      </c>
      <c r="T196" s="58">
        <f t="shared" si="202"/>
        <v>65000</v>
      </c>
      <c r="U196" s="58">
        <f t="shared" si="203"/>
        <v>65000</v>
      </c>
      <c r="V196" s="58">
        <f t="shared" si="204"/>
        <v>65000</v>
      </c>
      <c r="W196" s="58">
        <f t="shared" ref="W196:Y197" si="268">W197</f>
        <v>0</v>
      </c>
      <c r="X196" s="58">
        <f t="shared" si="268"/>
        <v>0</v>
      </c>
      <c r="Y196" s="58">
        <f t="shared" si="268"/>
        <v>0</v>
      </c>
      <c r="Z196" s="58">
        <f t="shared" si="205"/>
        <v>65000</v>
      </c>
      <c r="AA196" s="58">
        <f t="shared" si="206"/>
        <v>65000</v>
      </c>
      <c r="AB196" s="58">
        <f t="shared" si="207"/>
        <v>65000</v>
      </c>
    </row>
    <row r="197" spans="1:28" ht="26.4">
      <c r="A197" s="295"/>
      <c r="B197" s="28" t="s">
        <v>40</v>
      </c>
      <c r="C197" s="6" t="s">
        <v>15</v>
      </c>
      <c r="D197" s="6" t="s">
        <v>13</v>
      </c>
      <c r="E197" s="6" t="s">
        <v>98</v>
      </c>
      <c r="F197" s="6" t="s">
        <v>111</v>
      </c>
      <c r="G197" s="18" t="s">
        <v>38</v>
      </c>
      <c r="H197" s="58">
        <f>H198</f>
        <v>65000</v>
      </c>
      <c r="I197" s="58">
        <f t="shared" si="266"/>
        <v>65000</v>
      </c>
      <c r="J197" s="58">
        <f t="shared" si="266"/>
        <v>65000</v>
      </c>
      <c r="K197" s="58">
        <f t="shared" si="266"/>
        <v>0</v>
      </c>
      <c r="L197" s="58">
        <f t="shared" si="266"/>
        <v>0</v>
      </c>
      <c r="M197" s="58">
        <f t="shared" si="266"/>
        <v>0</v>
      </c>
      <c r="N197" s="58">
        <f t="shared" si="223"/>
        <v>65000</v>
      </c>
      <c r="O197" s="58">
        <f t="shared" si="224"/>
        <v>65000</v>
      </c>
      <c r="P197" s="58">
        <f t="shared" si="225"/>
        <v>65000</v>
      </c>
      <c r="Q197" s="58">
        <f t="shared" si="267"/>
        <v>0</v>
      </c>
      <c r="R197" s="58">
        <f t="shared" si="267"/>
        <v>0</v>
      </c>
      <c r="S197" s="58">
        <f t="shared" si="267"/>
        <v>0</v>
      </c>
      <c r="T197" s="58">
        <f t="shared" si="202"/>
        <v>65000</v>
      </c>
      <c r="U197" s="58">
        <f t="shared" si="203"/>
        <v>65000</v>
      </c>
      <c r="V197" s="58">
        <f t="shared" si="204"/>
        <v>65000</v>
      </c>
      <c r="W197" s="58">
        <f t="shared" si="268"/>
        <v>0</v>
      </c>
      <c r="X197" s="58">
        <f t="shared" si="268"/>
        <v>0</v>
      </c>
      <c r="Y197" s="58">
        <f t="shared" si="268"/>
        <v>0</v>
      </c>
      <c r="Z197" s="58">
        <f t="shared" si="205"/>
        <v>65000</v>
      </c>
      <c r="AA197" s="58">
        <f t="shared" si="206"/>
        <v>65000</v>
      </c>
      <c r="AB197" s="58">
        <f t="shared" si="207"/>
        <v>65000</v>
      </c>
    </row>
    <row r="198" spans="1:28">
      <c r="A198" s="295"/>
      <c r="B198" s="27" t="s">
        <v>41</v>
      </c>
      <c r="C198" s="6" t="s">
        <v>15</v>
      </c>
      <c r="D198" s="6" t="s">
        <v>13</v>
      </c>
      <c r="E198" s="6" t="s">
        <v>98</v>
      </c>
      <c r="F198" s="6" t="s">
        <v>111</v>
      </c>
      <c r="G198" s="18" t="s">
        <v>39</v>
      </c>
      <c r="H198" s="185">
        <v>65000</v>
      </c>
      <c r="I198" s="185">
        <v>65000</v>
      </c>
      <c r="J198" s="185">
        <v>65000</v>
      </c>
      <c r="K198" s="185"/>
      <c r="L198" s="185"/>
      <c r="M198" s="185"/>
      <c r="N198" s="185">
        <f t="shared" si="223"/>
        <v>65000</v>
      </c>
      <c r="O198" s="185">
        <f t="shared" si="224"/>
        <v>65000</v>
      </c>
      <c r="P198" s="185">
        <f t="shared" si="225"/>
        <v>65000</v>
      </c>
      <c r="Q198" s="185"/>
      <c r="R198" s="185"/>
      <c r="S198" s="185"/>
      <c r="T198" s="185">
        <f t="shared" si="202"/>
        <v>65000</v>
      </c>
      <c r="U198" s="185">
        <f t="shared" si="203"/>
        <v>65000</v>
      </c>
      <c r="V198" s="185">
        <f t="shared" si="204"/>
        <v>65000</v>
      </c>
      <c r="W198" s="185"/>
      <c r="X198" s="185"/>
      <c r="Y198" s="185"/>
      <c r="Z198" s="185">
        <f t="shared" si="205"/>
        <v>65000</v>
      </c>
      <c r="AA198" s="185">
        <f t="shared" si="206"/>
        <v>65000</v>
      </c>
      <c r="AB198" s="185">
        <f t="shared" si="207"/>
        <v>65000</v>
      </c>
    </row>
    <row r="199" spans="1:28">
      <c r="A199" s="316"/>
      <c r="B199" s="57" t="s">
        <v>82</v>
      </c>
      <c r="C199" s="6" t="s">
        <v>15</v>
      </c>
      <c r="D199" s="6" t="s">
        <v>13</v>
      </c>
      <c r="E199" s="6" t="s">
        <v>98</v>
      </c>
      <c r="F199" s="6" t="s">
        <v>112</v>
      </c>
      <c r="G199" s="18"/>
      <c r="H199" s="58">
        <f>H200</f>
        <v>20001600</v>
      </c>
      <c r="I199" s="58">
        <f t="shared" ref="I199:M200" si="269">I200</f>
        <v>20344015.82</v>
      </c>
      <c r="J199" s="58">
        <f t="shared" si="269"/>
        <v>20695418.379999999</v>
      </c>
      <c r="K199" s="58">
        <f t="shared" si="269"/>
        <v>0</v>
      </c>
      <c r="L199" s="58">
        <f t="shared" si="269"/>
        <v>0</v>
      </c>
      <c r="M199" s="58">
        <f t="shared" si="269"/>
        <v>0</v>
      </c>
      <c r="N199" s="58">
        <f t="shared" si="223"/>
        <v>20001600</v>
      </c>
      <c r="O199" s="58">
        <f t="shared" si="224"/>
        <v>20344015.82</v>
      </c>
      <c r="P199" s="58">
        <f t="shared" si="225"/>
        <v>20695418.379999999</v>
      </c>
      <c r="Q199" s="58">
        <f t="shared" ref="Q199:S200" si="270">Q200</f>
        <v>0</v>
      </c>
      <c r="R199" s="58">
        <f t="shared" si="270"/>
        <v>0</v>
      </c>
      <c r="S199" s="58">
        <f t="shared" si="270"/>
        <v>0</v>
      </c>
      <c r="T199" s="58">
        <f t="shared" si="202"/>
        <v>20001600</v>
      </c>
      <c r="U199" s="58">
        <f t="shared" si="203"/>
        <v>20344015.82</v>
      </c>
      <c r="V199" s="58">
        <f t="shared" si="204"/>
        <v>20695418.379999999</v>
      </c>
      <c r="W199" s="58">
        <f t="shared" ref="W199:Y200" si="271">W200</f>
        <v>0</v>
      </c>
      <c r="X199" s="58">
        <f t="shared" si="271"/>
        <v>0</v>
      </c>
      <c r="Y199" s="58">
        <f t="shared" si="271"/>
        <v>0</v>
      </c>
      <c r="Z199" s="58">
        <f t="shared" si="205"/>
        <v>20001600</v>
      </c>
      <c r="AA199" s="58">
        <f t="shared" si="206"/>
        <v>20344015.82</v>
      </c>
      <c r="AB199" s="58">
        <f t="shared" si="207"/>
        <v>20695418.379999999</v>
      </c>
    </row>
    <row r="200" spans="1:28" ht="26.4">
      <c r="A200" s="295"/>
      <c r="B200" s="28" t="s">
        <v>40</v>
      </c>
      <c r="C200" s="6" t="s">
        <v>15</v>
      </c>
      <c r="D200" s="6" t="s">
        <v>13</v>
      </c>
      <c r="E200" s="6" t="s">
        <v>98</v>
      </c>
      <c r="F200" s="6" t="s">
        <v>112</v>
      </c>
      <c r="G200" s="18" t="s">
        <v>38</v>
      </c>
      <c r="H200" s="58">
        <f>H201</f>
        <v>20001600</v>
      </c>
      <c r="I200" s="58">
        <f t="shared" si="269"/>
        <v>20344015.82</v>
      </c>
      <c r="J200" s="58">
        <f t="shared" si="269"/>
        <v>20695418.379999999</v>
      </c>
      <c r="K200" s="58">
        <f t="shared" si="269"/>
        <v>0</v>
      </c>
      <c r="L200" s="58">
        <f t="shared" si="269"/>
        <v>0</v>
      </c>
      <c r="M200" s="58">
        <f t="shared" si="269"/>
        <v>0</v>
      </c>
      <c r="N200" s="58">
        <f t="shared" si="223"/>
        <v>20001600</v>
      </c>
      <c r="O200" s="58">
        <f t="shared" si="224"/>
        <v>20344015.82</v>
      </c>
      <c r="P200" s="58">
        <f t="shared" si="225"/>
        <v>20695418.379999999</v>
      </c>
      <c r="Q200" s="58">
        <f t="shared" si="270"/>
        <v>0</v>
      </c>
      <c r="R200" s="58">
        <f t="shared" si="270"/>
        <v>0</v>
      </c>
      <c r="S200" s="58">
        <f t="shared" si="270"/>
        <v>0</v>
      </c>
      <c r="T200" s="58">
        <f t="shared" si="202"/>
        <v>20001600</v>
      </c>
      <c r="U200" s="58">
        <f t="shared" si="203"/>
        <v>20344015.82</v>
      </c>
      <c r="V200" s="58">
        <f t="shared" si="204"/>
        <v>20695418.379999999</v>
      </c>
      <c r="W200" s="58">
        <f t="shared" si="271"/>
        <v>0</v>
      </c>
      <c r="X200" s="58">
        <f t="shared" si="271"/>
        <v>0</v>
      </c>
      <c r="Y200" s="58">
        <f t="shared" si="271"/>
        <v>0</v>
      </c>
      <c r="Z200" s="58">
        <f t="shared" si="205"/>
        <v>20001600</v>
      </c>
      <c r="AA200" s="58">
        <f t="shared" si="206"/>
        <v>20344015.82</v>
      </c>
      <c r="AB200" s="58">
        <f t="shared" si="207"/>
        <v>20695418.379999999</v>
      </c>
    </row>
    <row r="201" spans="1:28">
      <c r="A201" s="295"/>
      <c r="B201" s="27" t="s">
        <v>41</v>
      </c>
      <c r="C201" s="6" t="s">
        <v>15</v>
      </c>
      <c r="D201" s="6" t="s">
        <v>13</v>
      </c>
      <c r="E201" s="6" t="s">
        <v>98</v>
      </c>
      <c r="F201" s="6" t="s">
        <v>112</v>
      </c>
      <c r="G201" s="18" t="s">
        <v>39</v>
      </c>
      <c r="H201" s="185">
        <v>20001600</v>
      </c>
      <c r="I201" s="185">
        <v>20344015.82</v>
      </c>
      <c r="J201" s="185">
        <v>20695418.379999999</v>
      </c>
      <c r="K201" s="185"/>
      <c r="L201" s="185"/>
      <c r="M201" s="185"/>
      <c r="N201" s="185">
        <f t="shared" si="223"/>
        <v>20001600</v>
      </c>
      <c r="O201" s="185">
        <f t="shared" si="224"/>
        <v>20344015.82</v>
      </c>
      <c r="P201" s="185">
        <f t="shared" si="225"/>
        <v>20695418.379999999</v>
      </c>
      <c r="Q201" s="185"/>
      <c r="R201" s="185"/>
      <c r="S201" s="185"/>
      <c r="T201" s="185">
        <f t="shared" si="202"/>
        <v>20001600</v>
      </c>
      <c r="U201" s="185">
        <f t="shared" si="203"/>
        <v>20344015.82</v>
      </c>
      <c r="V201" s="185">
        <f t="shared" si="204"/>
        <v>20695418.379999999</v>
      </c>
      <c r="W201" s="185"/>
      <c r="X201" s="185"/>
      <c r="Y201" s="185"/>
      <c r="Z201" s="185">
        <f t="shared" si="205"/>
        <v>20001600</v>
      </c>
      <c r="AA201" s="185">
        <f t="shared" si="206"/>
        <v>20344015.82</v>
      </c>
      <c r="AB201" s="185">
        <f t="shared" si="207"/>
        <v>20695418.379999999</v>
      </c>
    </row>
    <row r="202" spans="1:28" ht="52.8">
      <c r="A202" s="316"/>
      <c r="B202" s="197" t="s">
        <v>195</v>
      </c>
      <c r="C202" s="6" t="s">
        <v>15</v>
      </c>
      <c r="D202" s="6" t="s">
        <v>13</v>
      </c>
      <c r="E202" s="6" t="s">
        <v>98</v>
      </c>
      <c r="F202" s="188" t="s">
        <v>279</v>
      </c>
      <c r="G202" s="18"/>
      <c r="H202" s="68">
        <f>H203</f>
        <v>150000</v>
      </c>
      <c r="I202" s="68">
        <f t="shared" ref="I202:M203" si="272">I203</f>
        <v>150000</v>
      </c>
      <c r="J202" s="68">
        <f t="shared" si="272"/>
        <v>150000</v>
      </c>
      <c r="K202" s="68">
        <f t="shared" si="272"/>
        <v>0</v>
      </c>
      <c r="L202" s="68">
        <f t="shared" si="272"/>
        <v>0</v>
      </c>
      <c r="M202" s="68">
        <f t="shared" si="272"/>
        <v>0</v>
      </c>
      <c r="N202" s="68">
        <f t="shared" si="223"/>
        <v>150000</v>
      </c>
      <c r="O202" s="68">
        <f t="shared" si="224"/>
        <v>150000</v>
      </c>
      <c r="P202" s="68">
        <f t="shared" si="225"/>
        <v>150000</v>
      </c>
      <c r="Q202" s="68">
        <f t="shared" ref="Q202:S203" si="273">Q203</f>
        <v>0</v>
      </c>
      <c r="R202" s="68">
        <f t="shared" si="273"/>
        <v>0</v>
      </c>
      <c r="S202" s="68">
        <f t="shared" si="273"/>
        <v>0</v>
      </c>
      <c r="T202" s="68">
        <f t="shared" si="202"/>
        <v>150000</v>
      </c>
      <c r="U202" s="68">
        <f t="shared" si="203"/>
        <v>150000</v>
      </c>
      <c r="V202" s="68">
        <f t="shared" si="204"/>
        <v>150000</v>
      </c>
      <c r="W202" s="68">
        <f t="shared" ref="W202:Y203" si="274">W203</f>
        <v>0</v>
      </c>
      <c r="X202" s="68">
        <f t="shared" si="274"/>
        <v>0</v>
      </c>
      <c r="Y202" s="68">
        <f t="shared" si="274"/>
        <v>0</v>
      </c>
      <c r="Z202" s="68">
        <f t="shared" si="205"/>
        <v>150000</v>
      </c>
      <c r="AA202" s="68">
        <f t="shared" si="206"/>
        <v>150000</v>
      </c>
      <c r="AB202" s="68">
        <f t="shared" si="207"/>
        <v>150000</v>
      </c>
    </row>
    <row r="203" spans="1:28" ht="26.4">
      <c r="A203" s="295"/>
      <c r="B203" s="28" t="s">
        <v>40</v>
      </c>
      <c r="C203" s="6" t="s">
        <v>15</v>
      </c>
      <c r="D203" s="6" t="s">
        <v>13</v>
      </c>
      <c r="E203" s="6" t="s">
        <v>98</v>
      </c>
      <c r="F203" s="188" t="s">
        <v>279</v>
      </c>
      <c r="G203" s="56" t="s">
        <v>38</v>
      </c>
      <c r="H203" s="68">
        <f>H204</f>
        <v>150000</v>
      </c>
      <c r="I203" s="68">
        <f t="shared" si="272"/>
        <v>150000</v>
      </c>
      <c r="J203" s="68">
        <f t="shared" si="272"/>
        <v>150000</v>
      </c>
      <c r="K203" s="68">
        <f t="shared" si="272"/>
        <v>0</v>
      </c>
      <c r="L203" s="68">
        <f t="shared" si="272"/>
        <v>0</v>
      </c>
      <c r="M203" s="68">
        <f t="shared" si="272"/>
        <v>0</v>
      </c>
      <c r="N203" s="68">
        <f t="shared" si="223"/>
        <v>150000</v>
      </c>
      <c r="O203" s="68">
        <f t="shared" si="224"/>
        <v>150000</v>
      </c>
      <c r="P203" s="68">
        <f t="shared" si="225"/>
        <v>150000</v>
      </c>
      <c r="Q203" s="68">
        <f t="shared" si="273"/>
        <v>0</v>
      </c>
      <c r="R203" s="68">
        <f t="shared" si="273"/>
        <v>0</v>
      </c>
      <c r="S203" s="68">
        <f t="shared" si="273"/>
        <v>0</v>
      </c>
      <c r="T203" s="68">
        <f t="shared" si="202"/>
        <v>150000</v>
      </c>
      <c r="U203" s="68">
        <f t="shared" si="203"/>
        <v>150000</v>
      </c>
      <c r="V203" s="68">
        <f t="shared" si="204"/>
        <v>150000</v>
      </c>
      <c r="W203" s="68">
        <f t="shared" si="274"/>
        <v>0</v>
      </c>
      <c r="X203" s="68">
        <f t="shared" si="274"/>
        <v>0</v>
      </c>
      <c r="Y203" s="68">
        <f t="shared" si="274"/>
        <v>0</v>
      </c>
      <c r="Z203" s="68">
        <f t="shared" si="205"/>
        <v>150000</v>
      </c>
      <c r="AA203" s="68">
        <f t="shared" si="206"/>
        <v>150000</v>
      </c>
      <c r="AB203" s="68">
        <f t="shared" si="207"/>
        <v>150000</v>
      </c>
    </row>
    <row r="204" spans="1:28">
      <c r="A204" s="296"/>
      <c r="B204" s="27" t="s">
        <v>41</v>
      </c>
      <c r="C204" s="6" t="s">
        <v>15</v>
      </c>
      <c r="D204" s="6" t="s">
        <v>13</v>
      </c>
      <c r="E204" s="6" t="s">
        <v>98</v>
      </c>
      <c r="F204" s="188" t="s">
        <v>279</v>
      </c>
      <c r="G204" s="56" t="s">
        <v>39</v>
      </c>
      <c r="H204" s="185">
        <v>150000</v>
      </c>
      <c r="I204" s="185">
        <v>150000</v>
      </c>
      <c r="J204" s="185">
        <v>150000</v>
      </c>
      <c r="K204" s="185"/>
      <c r="L204" s="185"/>
      <c r="M204" s="185"/>
      <c r="N204" s="185">
        <f t="shared" si="223"/>
        <v>150000</v>
      </c>
      <c r="O204" s="185">
        <f t="shared" si="224"/>
        <v>150000</v>
      </c>
      <c r="P204" s="185">
        <f t="shared" si="225"/>
        <v>150000</v>
      </c>
      <c r="Q204" s="185"/>
      <c r="R204" s="185"/>
      <c r="S204" s="185"/>
      <c r="T204" s="185">
        <f t="shared" si="202"/>
        <v>150000</v>
      </c>
      <c r="U204" s="185">
        <f t="shared" si="203"/>
        <v>150000</v>
      </c>
      <c r="V204" s="185">
        <f t="shared" si="204"/>
        <v>150000</v>
      </c>
      <c r="W204" s="185"/>
      <c r="X204" s="185"/>
      <c r="Y204" s="185"/>
      <c r="Z204" s="185">
        <f t="shared" si="205"/>
        <v>150000</v>
      </c>
      <c r="AA204" s="185">
        <f t="shared" si="206"/>
        <v>150000</v>
      </c>
      <c r="AB204" s="185">
        <f t="shared" si="207"/>
        <v>150000</v>
      </c>
    </row>
    <row r="205" spans="1:28" s="133" customFormat="1" ht="20.25" customHeight="1">
      <c r="A205" s="131" t="s">
        <v>186</v>
      </c>
      <c r="B205" s="81" t="s">
        <v>201</v>
      </c>
      <c r="C205" s="7" t="s">
        <v>15</v>
      </c>
      <c r="D205" s="7" t="s">
        <v>4</v>
      </c>
      <c r="E205" s="7" t="s">
        <v>98</v>
      </c>
      <c r="F205" s="7" t="s">
        <v>99</v>
      </c>
      <c r="G205" s="19"/>
      <c r="H205" s="132">
        <f>H206+H212+H209</f>
        <v>5158666</v>
      </c>
      <c r="I205" s="132">
        <f t="shared" ref="I205:J205" si="275">I206+I212+I209</f>
        <v>5229347.8600000003</v>
      </c>
      <c r="J205" s="132">
        <f t="shared" si="275"/>
        <v>5301535.62</v>
      </c>
      <c r="K205" s="132">
        <f t="shared" ref="K205:M205" si="276">K206+K212+K209</f>
        <v>0</v>
      </c>
      <c r="L205" s="132">
        <f t="shared" si="276"/>
        <v>0</v>
      </c>
      <c r="M205" s="132">
        <f t="shared" si="276"/>
        <v>0</v>
      </c>
      <c r="N205" s="132">
        <f t="shared" si="223"/>
        <v>5158666</v>
      </c>
      <c r="O205" s="132">
        <f t="shared" si="224"/>
        <v>5229347.8600000003</v>
      </c>
      <c r="P205" s="132">
        <f t="shared" si="225"/>
        <v>5301535.62</v>
      </c>
      <c r="Q205" s="132">
        <f t="shared" ref="Q205:S205" si="277">Q206+Q212+Q209</f>
        <v>0</v>
      </c>
      <c r="R205" s="132">
        <f t="shared" si="277"/>
        <v>0</v>
      </c>
      <c r="S205" s="132">
        <f t="shared" si="277"/>
        <v>0</v>
      </c>
      <c r="T205" s="132">
        <f t="shared" si="202"/>
        <v>5158666</v>
      </c>
      <c r="U205" s="132">
        <f t="shared" si="203"/>
        <v>5229347.8600000003</v>
      </c>
      <c r="V205" s="132">
        <f t="shared" si="204"/>
        <v>5301535.62</v>
      </c>
      <c r="W205" s="132">
        <f t="shared" ref="W205:Y205" si="278">W206+W212+W209</f>
        <v>0</v>
      </c>
      <c r="X205" s="132">
        <f t="shared" si="278"/>
        <v>0</v>
      </c>
      <c r="Y205" s="132">
        <f t="shared" si="278"/>
        <v>0</v>
      </c>
      <c r="Z205" s="132">
        <f t="shared" si="205"/>
        <v>5158666</v>
      </c>
      <c r="AA205" s="132">
        <f t="shared" si="206"/>
        <v>5229347.8600000003</v>
      </c>
      <c r="AB205" s="132">
        <f t="shared" si="207"/>
        <v>5301535.62</v>
      </c>
    </row>
    <row r="206" spans="1:28">
      <c r="A206" s="177"/>
      <c r="B206" s="198" t="s">
        <v>133</v>
      </c>
      <c r="C206" s="55" t="s">
        <v>15</v>
      </c>
      <c r="D206" s="55" t="s">
        <v>4</v>
      </c>
      <c r="E206" s="55" t="s">
        <v>98</v>
      </c>
      <c r="F206" s="55" t="s">
        <v>132</v>
      </c>
      <c r="G206" s="56"/>
      <c r="H206" s="62">
        <f>H207</f>
        <v>4995000</v>
      </c>
      <c r="I206" s="62">
        <f>I207</f>
        <v>5059335.8600000003</v>
      </c>
      <c r="J206" s="58">
        <f t="shared" ref="J206:M207" si="279">J207</f>
        <v>5124923.62</v>
      </c>
      <c r="K206" s="58">
        <f t="shared" si="279"/>
        <v>0</v>
      </c>
      <c r="L206" s="58">
        <f t="shared" si="279"/>
        <v>0</v>
      </c>
      <c r="M206" s="58">
        <f t="shared" si="279"/>
        <v>0</v>
      </c>
      <c r="N206" s="58">
        <f t="shared" si="223"/>
        <v>4995000</v>
      </c>
      <c r="O206" s="58">
        <f t="shared" si="224"/>
        <v>5059335.8600000003</v>
      </c>
      <c r="P206" s="58">
        <f t="shared" si="225"/>
        <v>5124923.62</v>
      </c>
      <c r="Q206" s="58">
        <f t="shared" ref="Q206:S207" si="280">Q207</f>
        <v>0</v>
      </c>
      <c r="R206" s="58">
        <f t="shared" si="280"/>
        <v>0</v>
      </c>
      <c r="S206" s="58">
        <f t="shared" si="280"/>
        <v>0</v>
      </c>
      <c r="T206" s="58">
        <f t="shared" si="202"/>
        <v>4995000</v>
      </c>
      <c r="U206" s="58">
        <f t="shared" si="203"/>
        <v>5059335.8600000003</v>
      </c>
      <c r="V206" s="58">
        <f t="shared" si="204"/>
        <v>5124923.62</v>
      </c>
      <c r="W206" s="58">
        <f t="shared" ref="W206:Y207" si="281">W207</f>
        <v>0</v>
      </c>
      <c r="X206" s="58">
        <f t="shared" si="281"/>
        <v>0</v>
      </c>
      <c r="Y206" s="58">
        <f t="shared" si="281"/>
        <v>0</v>
      </c>
      <c r="Z206" s="58">
        <f t="shared" si="205"/>
        <v>4995000</v>
      </c>
      <c r="AA206" s="58">
        <f t="shared" si="206"/>
        <v>5059335.8600000003</v>
      </c>
      <c r="AB206" s="58">
        <f t="shared" si="207"/>
        <v>5124923.62</v>
      </c>
    </row>
    <row r="207" spans="1:28" ht="26.4">
      <c r="A207" s="177"/>
      <c r="B207" s="75" t="s">
        <v>40</v>
      </c>
      <c r="C207" s="55" t="s">
        <v>15</v>
      </c>
      <c r="D207" s="55" t="s">
        <v>4</v>
      </c>
      <c r="E207" s="55" t="s">
        <v>98</v>
      </c>
      <c r="F207" s="55" t="s">
        <v>132</v>
      </c>
      <c r="G207" s="56" t="s">
        <v>38</v>
      </c>
      <c r="H207" s="62">
        <f>H208</f>
        <v>4995000</v>
      </c>
      <c r="I207" s="62">
        <f>I208</f>
        <v>5059335.8600000003</v>
      </c>
      <c r="J207" s="58">
        <f t="shared" si="279"/>
        <v>5124923.62</v>
      </c>
      <c r="K207" s="58">
        <f t="shared" si="279"/>
        <v>0</v>
      </c>
      <c r="L207" s="58">
        <f t="shared" si="279"/>
        <v>0</v>
      </c>
      <c r="M207" s="58">
        <f t="shared" si="279"/>
        <v>0</v>
      </c>
      <c r="N207" s="58">
        <f t="shared" si="223"/>
        <v>4995000</v>
      </c>
      <c r="O207" s="58">
        <f t="shared" si="224"/>
        <v>5059335.8600000003</v>
      </c>
      <c r="P207" s="58">
        <f t="shared" si="225"/>
        <v>5124923.62</v>
      </c>
      <c r="Q207" s="58">
        <f t="shared" si="280"/>
        <v>0</v>
      </c>
      <c r="R207" s="58">
        <f t="shared" si="280"/>
        <v>0</v>
      </c>
      <c r="S207" s="58">
        <f t="shared" si="280"/>
        <v>0</v>
      </c>
      <c r="T207" s="58">
        <f t="shared" si="202"/>
        <v>4995000</v>
      </c>
      <c r="U207" s="58">
        <f t="shared" si="203"/>
        <v>5059335.8600000003</v>
      </c>
      <c r="V207" s="58">
        <f t="shared" si="204"/>
        <v>5124923.62</v>
      </c>
      <c r="W207" s="58">
        <f t="shared" si="281"/>
        <v>0</v>
      </c>
      <c r="X207" s="58">
        <f t="shared" si="281"/>
        <v>0</v>
      </c>
      <c r="Y207" s="58">
        <f t="shared" si="281"/>
        <v>0</v>
      </c>
      <c r="Z207" s="58">
        <f t="shared" si="205"/>
        <v>4995000</v>
      </c>
      <c r="AA207" s="58">
        <f t="shared" si="206"/>
        <v>5059335.8600000003</v>
      </c>
      <c r="AB207" s="58">
        <f t="shared" si="207"/>
        <v>5124923.62</v>
      </c>
    </row>
    <row r="208" spans="1:28">
      <c r="A208" s="177"/>
      <c r="B208" s="85" t="s">
        <v>41</v>
      </c>
      <c r="C208" s="55" t="s">
        <v>15</v>
      </c>
      <c r="D208" s="55" t="s">
        <v>4</v>
      </c>
      <c r="E208" s="55" t="s">
        <v>98</v>
      </c>
      <c r="F208" s="55" t="s">
        <v>132</v>
      </c>
      <c r="G208" s="56" t="s">
        <v>39</v>
      </c>
      <c r="H208" s="185">
        <v>4995000</v>
      </c>
      <c r="I208" s="185">
        <v>5059335.8600000003</v>
      </c>
      <c r="J208" s="185">
        <v>5124923.62</v>
      </c>
      <c r="K208" s="185"/>
      <c r="L208" s="185"/>
      <c r="M208" s="185"/>
      <c r="N208" s="185">
        <f t="shared" si="223"/>
        <v>4995000</v>
      </c>
      <c r="O208" s="185">
        <f t="shared" si="224"/>
        <v>5059335.8600000003</v>
      </c>
      <c r="P208" s="185">
        <f t="shared" si="225"/>
        <v>5124923.62</v>
      </c>
      <c r="Q208" s="185"/>
      <c r="R208" s="185"/>
      <c r="S208" s="185"/>
      <c r="T208" s="185">
        <f t="shared" si="202"/>
        <v>4995000</v>
      </c>
      <c r="U208" s="185">
        <f t="shared" si="203"/>
        <v>5059335.8600000003</v>
      </c>
      <c r="V208" s="185">
        <f t="shared" si="204"/>
        <v>5124923.62</v>
      </c>
      <c r="W208" s="185"/>
      <c r="X208" s="185"/>
      <c r="Y208" s="185"/>
      <c r="Z208" s="185">
        <f t="shared" si="205"/>
        <v>4995000</v>
      </c>
      <c r="AA208" s="185">
        <f t="shared" si="206"/>
        <v>5059335.8600000003</v>
      </c>
      <c r="AB208" s="185">
        <f t="shared" si="207"/>
        <v>5124923.62</v>
      </c>
    </row>
    <row r="209" spans="1:28">
      <c r="A209" s="177"/>
      <c r="B209" s="198" t="s">
        <v>198</v>
      </c>
      <c r="C209" s="55" t="s">
        <v>15</v>
      </c>
      <c r="D209" s="55" t="s">
        <v>4</v>
      </c>
      <c r="E209" s="55" t="s">
        <v>98</v>
      </c>
      <c r="F209" s="191" t="s">
        <v>107</v>
      </c>
      <c r="G209" s="56"/>
      <c r="H209" s="185">
        <f>H210</f>
        <v>5000</v>
      </c>
      <c r="I209" s="185">
        <f t="shared" ref="I209:M209" si="282">I210</f>
        <v>5000</v>
      </c>
      <c r="J209" s="185">
        <f t="shared" si="282"/>
        <v>5000</v>
      </c>
      <c r="K209" s="185">
        <f t="shared" si="282"/>
        <v>0</v>
      </c>
      <c r="L209" s="185">
        <f t="shared" si="282"/>
        <v>0</v>
      </c>
      <c r="M209" s="185">
        <f t="shared" si="282"/>
        <v>0</v>
      </c>
      <c r="N209" s="185">
        <f t="shared" si="223"/>
        <v>5000</v>
      </c>
      <c r="O209" s="185">
        <f t="shared" si="224"/>
        <v>5000</v>
      </c>
      <c r="P209" s="185">
        <f t="shared" si="225"/>
        <v>5000</v>
      </c>
      <c r="Q209" s="185">
        <f t="shared" ref="Q209:S210" si="283">Q210</f>
        <v>0</v>
      </c>
      <c r="R209" s="185">
        <f t="shared" si="283"/>
        <v>0</v>
      </c>
      <c r="S209" s="185">
        <f t="shared" si="283"/>
        <v>0</v>
      </c>
      <c r="T209" s="185">
        <f t="shared" si="202"/>
        <v>5000</v>
      </c>
      <c r="U209" s="185">
        <f t="shared" si="203"/>
        <v>5000</v>
      </c>
      <c r="V209" s="185">
        <f t="shared" si="204"/>
        <v>5000</v>
      </c>
      <c r="W209" s="185">
        <f t="shared" ref="W209:Y210" si="284">W210</f>
        <v>0</v>
      </c>
      <c r="X209" s="185">
        <f t="shared" si="284"/>
        <v>0</v>
      </c>
      <c r="Y209" s="185">
        <f t="shared" si="284"/>
        <v>0</v>
      </c>
      <c r="Z209" s="185">
        <f t="shared" si="205"/>
        <v>5000</v>
      </c>
      <c r="AA209" s="185">
        <f t="shared" si="206"/>
        <v>5000</v>
      </c>
      <c r="AB209" s="185">
        <f t="shared" si="207"/>
        <v>5000</v>
      </c>
    </row>
    <row r="210" spans="1:28" ht="26.4">
      <c r="A210" s="177"/>
      <c r="B210" s="75" t="s">
        <v>40</v>
      </c>
      <c r="C210" s="55" t="s">
        <v>15</v>
      </c>
      <c r="D210" s="55" t="s">
        <v>4</v>
      </c>
      <c r="E210" s="55" t="s">
        <v>98</v>
      </c>
      <c r="F210" s="191" t="s">
        <v>107</v>
      </c>
      <c r="G210" s="56" t="s">
        <v>38</v>
      </c>
      <c r="H210" s="185">
        <f>H211</f>
        <v>5000</v>
      </c>
      <c r="I210" s="185">
        <f t="shared" ref="I210:M210" si="285">I211</f>
        <v>5000</v>
      </c>
      <c r="J210" s="185">
        <f t="shared" si="285"/>
        <v>5000</v>
      </c>
      <c r="K210" s="185">
        <f t="shared" si="285"/>
        <v>0</v>
      </c>
      <c r="L210" s="185">
        <f t="shared" si="285"/>
        <v>0</v>
      </c>
      <c r="M210" s="185">
        <f t="shared" si="285"/>
        <v>0</v>
      </c>
      <c r="N210" s="185">
        <f t="shared" si="223"/>
        <v>5000</v>
      </c>
      <c r="O210" s="185">
        <f t="shared" si="224"/>
        <v>5000</v>
      </c>
      <c r="P210" s="185">
        <f t="shared" si="225"/>
        <v>5000</v>
      </c>
      <c r="Q210" s="185">
        <f t="shared" si="283"/>
        <v>0</v>
      </c>
      <c r="R210" s="185">
        <f t="shared" si="283"/>
        <v>0</v>
      </c>
      <c r="S210" s="185">
        <f t="shared" si="283"/>
        <v>0</v>
      </c>
      <c r="T210" s="185">
        <f t="shared" si="202"/>
        <v>5000</v>
      </c>
      <c r="U210" s="185">
        <f t="shared" si="203"/>
        <v>5000</v>
      </c>
      <c r="V210" s="185">
        <f t="shared" si="204"/>
        <v>5000</v>
      </c>
      <c r="W210" s="185">
        <f t="shared" si="284"/>
        <v>0</v>
      </c>
      <c r="X210" s="185">
        <f t="shared" si="284"/>
        <v>0</v>
      </c>
      <c r="Y210" s="185">
        <f t="shared" si="284"/>
        <v>0</v>
      </c>
      <c r="Z210" s="185">
        <f t="shared" si="205"/>
        <v>5000</v>
      </c>
      <c r="AA210" s="185">
        <f t="shared" si="206"/>
        <v>5000</v>
      </c>
      <c r="AB210" s="185">
        <f t="shared" si="207"/>
        <v>5000</v>
      </c>
    </row>
    <row r="211" spans="1:28">
      <c r="A211" s="177"/>
      <c r="B211" s="85" t="s">
        <v>41</v>
      </c>
      <c r="C211" s="55" t="s">
        <v>15</v>
      </c>
      <c r="D211" s="55" t="s">
        <v>4</v>
      </c>
      <c r="E211" s="55" t="s">
        <v>98</v>
      </c>
      <c r="F211" s="191" t="s">
        <v>107</v>
      </c>
      <c r="G211" s="56" t="s">
        <v>39</v>
      </c>
      <c r="H211" s="185">
        <v>5000</v>
      </c>
      <c r="I211" s="185">
        <v>5000</v>
      </c>
      <c r="J211" s="185">
        <v>5000</v>
      </c>
      <c r="K211" s="185"/>
      <c r="L211" s="185"/>
      <c r="M211" s="185"/>
      <c r="N211" s="185">
        <f t="shared" si="223"/>
        <v>5000</v>
      </c>
      <c r="O211" s="185">
        <f t="shared" si="224"/>
        <v>5000</v>
      </c>
      <c r="P211" s="185">
        <f t="shared" si="225"/>
        <v>5000</v>
      </c>
      <c r="Q211" s="185"/>
      <c r="R211" s="185"/>
      <c r="S211" s="185"/>
      <c r="T211" s="185">
        <f t="shared" si="202"/>
        <v>5000</v>
      </c>
      <c r="U211" s="185">
        <f t="shared" si="203"/>
        <v>5000</v>
      </c>
      <c r="V211" s="185">
        <f t="shared" si="204"/>
        <v>5000</v>
      </c>
      <c r="W211" s="185"/>
      <c r="X211" s="185"/>
      <c r="Y211" s="185"/>
      <c r="Z211" s="185">
        <f t="shared" si="205"/>
        <v>5000</v>
      </c>
      <c r="AA211" s="185">
        <f t="shared" si="206"/>
        <v>5000</v>
      </c>
      <c r="AB211" s="185">
        <f t="shared" si="207"/>
        <v>5000</v>
      </c>
    </row>
    <row r="212" spans="1:28" ht="39.6">
      <c r="A212" s="177"/>
      <c r="B212" s="82" t="s">
        <v>196</v>
      </c>
      <c r="C212" s="6" t="s">
        <v>15</v>
      </c>
      <c r="D212" s="55" t="s">
        <v>4</v>
      </c>
      <c r="E212" s="6" t="s">
        <v>98</v>
      </c>
      <c r="F212" s="6" t="s">
        <v>103</v>
      </c>
      <c r="G212" s="18"/>
      <c r="H212" s="58">
        <f>H213</f>
        <v>158666</v>
      </c>
      <c r="I212" s="58">
        <f t="shared" ref="I212:M213" si="286">I213</f>
        <v>165012</v>
      </c>
      <c r="J212" s="58">
        <f t="shared" si="286"/>
        <v>171612</v>
      </c>
      <c r="K212" s="58">
        <f t="shared" si="286"/>
        <v>0</v>
      </c>
      <c r="L212" s="58">
        <f t="shared" si="286"/>
        <v>0</v>
      </c>
      <c r="M212" s="58">
        <f t="shared" si="286"/>
        <v>0</v>
      </c>
      <c r="N212" s="58">
        <f t="shared" si="223"/>
        <v>158666</v>
      </c>
      <c r="O212" s="58">
        <f t="shared" si="224"/>
        <v>165012</v>
      </c>
      <c r="P212" s="58">
        <f t="shared" si="225"/>
        <v>171612</v>
      </c>
      <c r="Q212" s="58">
        <f t="shared" ref="Q212:S213" si="287">Q213</f>
        <v>0</v>
      </c>
      <c r="R212" s="58">
        <f t="shared" si="287"/>
        <v>0</v>
      </c>
      <c r="S212" s="58">
        <f t="shared" si="287"/>
        <v>0</v>
      </c>
      <c r="T212" s="58">
        <f t="shared" si="202"/>
        <v>158666</v>
      </c>
      <c r="U212" s="58">
        <f t="shared" si="203"/>
        <v>165012</v>
      </c>
      <c r="V212" s="58">
        <f t="shared" si="204"/>
        <v>171612</v>
      </c>
      <c r="W212" s="58">
        <f t="shared" ref="W212:Y213" si="288">W213</f>
        <v>0</v>
      </c>
      <c r="X212" s="58">
        <f t="shared" si="288"/>
        <v>0</v>
      </c>
      <c r="Y212" s="58">
        <f t="shared" si="288"/>
        <v>0</v>
      </c>
      <c r="Z212" s="58">
        <f t="shared" si="205"/>
        <v>158666</v>
      </c>
      <c r="AA212" s="58">
        <f t="shared" si="206"/>
        <v>165012</v>
      </c>
      <c r="AB212" s="58">
        <f t="shared" si="207"/>
        <v>171612</v>
      </c>
    </row>
    <row r="213" spans="1:28" ht="26.4">
      <c r="A213" s="177"/>
      <c r="B213" s="75" t="s">
        <v>40</v>
      </c>
      <c r="C213" s="6" t="s">
        <v>15</v>
      </c>
      <c r="D213" s="55" t="s">
        <v>4</v>
      </c>
      <c r="E213" s="6" t="s">
        <v>98</v>
      </c>
      <c r="F213" s="6" t="s">
        <v>103</v>
      </c>
      <c r="G213" s="18" t="s">
        <v>38</v>
      </c>
      <c r="H213" s="58">
        <f>H214</f>
        <v>158666</v>
      </c>
      <c r="I213" s="58">
        <f t="shared" si="286"/>
        <v>165012</v>
      </c>
      <c r="J213" s="58">
        <f t="shared" si="286"/>
        <v>171612</v>
      </c>
      <c r="K213" s="58">
        <f t="shared" si="286"/>
        <v>0</v>
      </c>
      <c r="L213" s="58">
        <f t="shared" si="286"/>
        <v>0</v>
      </c>
      <c r="M213" s="58">
        <f t="shared" si="286"/>
        <v>0</v>
      </c>
      <c r="N213" s="58">
        <f t="shared" si="223"/>
        <v>158666</v>
      </c>
      <c r="O213" s="58">
        <f t="shared" si="224"/>
        <v>165012</v>
      </c>
      <c r="P213" s="58">
        <f t="shared" si="225"/>
        <v>171612</v>
      </c>
      <c r="Q213" s="58">
        <f t="shared" si="287"/>
        <v>0</v>
      </c>
      <c r="R213" s="58">
        <f t="shared" si="287"/>
        <v>0</v>
      </c>
      <c r="S213" s="58">
        <f t="shared" si="287"/>
        <v>0</v>
      </c>
      <c r="T213" s="58">
        <f t="shared" si="202"/>
        <v>158666</v>
      </c>
      <c r="U213" s="58">
        <f t="shared" si="203"/>
        <v>165012</v>
      </c>
      <c r="V213" s="58">
        <f t="shared" si="204"/>
        <v>171612</v>
      </c>
      <c r="W213" s="58">
        <f t="shared" si="288"/>
        <v>0</v>
      </c>
      <c r="X213" s="58">
        <f t="shared" si="288"/>
        <v>0</v>
      </c>
      <c r="Y213" s="58">
        <f t="shared" si="288"/>
        <v>0</v>
      </c>
      <c r="Z213" s="58">
        <f t="shared" si="205"/>
        <v>158666</v>
      </c>
      <c r="AA213" s="58">
        <f t="shared" si="206"/>
        <v>165012</v>
      </c>
      <c r="AB213" s="58">
        <f t="shared" si="207"/>
        <v>171612</v>
      </c>
    </row>
    <row r="214" spans="1:28">
      <c r="A214" s="177"/>
      <c r="B214" s="85" t="s">
        <v>41</v>
      </c>
      <c r="C214" s="6" t="s">
        <v>15</v>
      </c>
      <c r="D214" s="55" t="s">
        <v>4</v>
      </c>
      <c r="E214" s="6" t="s">
        <v>98</v>
      </c>
      <c r="F214" s="6" t="s">
        <v>103</v>
      </c>
      <c r="G214" s="18" t="s">
        <v>39</v>
      </c>
      <c r="H214" s="185">
        <v>158666</v>
      </c>
      <c r="I214" s="185">
        <v>165012</v>
      </c>
      <c r="J214" s="185">
        <v>171612</v>
      </c>
      <c r="K214" s="185"/>
      <c r="L214" s="185"/>
      <c r="M214" s="185"/>
      <c r="N214" s="185">
        <f t="shared" si="223"/>
        <v>158666</v>
      </c>
      <c r="O214" s="185">
        <f t="shared" si="224"/>
        <v>165012</v>
      </c>
      <c r="P214" s="185">
        <f t="shared" si="225"/>
        <v>171612</v>
      </c>
      <c r="Q214" s="185"/>
      <c r="R214" s="185"/>
      <c r="S214" s="185"/>
      <c r="T214" s="185">
        <f t="shared" si="202"/>
        <v>158666</v>
      </c>
      <c r="U214" s="185">
        <f t="shared" si="203"/>
        <v>165012</v>
      </c>
      <c r="V214" s="185">
        <f t="shared" si="204"/>
        <v>171612</v>
      </c>
      <c r="W214" s="185"/>
      <c r="X214" s="185"/>
      <c r="Y214" s="185"/>
      <c r="Z214" s="185">
        <f t="shared" si="205"/>
        <v>158666</v>
      </c>
      <c r="AA214" s="185">
        <f t="shared" si="206"/>
        <v>165012</v>
      </c>
      <c r="AB214" s="185">
        <f t="shared" si="207"/>
        <v>171612</v>
      </c>
    </row>
    <row r="215" spans="1:28">
      <c r="A215" s="32"/>
      <c r="B215" s="85"/>
      <c r="C215" s="6"/>
      <c r="D215" s="6"/>
      <c r="E215" s="6"/>
      <c r="F215" s="6"/>
      <c r="G215" s="1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</row>
    <row r="216" spans="1:28" ht="50.25" customHeight="1">
      <c r="A216" s="184" t="s">
        <v>13</v>
      </c>
      <c r="B216" s="96" t="s">
        <v>258</v>
      </c>
      <c r="C216" s="8" t="s">
        <v>8</v>
      </c>
      <c r="D216" s="8" t="s">
        <v>20</v>
      </c>
      <c r="E216" s="8" t="s">
        <v>98</v>
      </c>
      <c r="F216" s="8" t="s">
        <v>99</v>
      </c>
      <c r="G216" s="17"/>
      <c r="H216" s="60">
        <f>H217+H223+H226+H234+H237+H229</f>
        <v>1126333.33</v>
      </c>
      <c r="I216" s="60">
        <f t="shared" ref="I216:J216" si="289">I217+I223+I226+I234+I237+I229</f>
        <v>635000</v>
      </c>
      <c r="J216" s="60">
        <f t="shared" si="289"/>
        <v>185000</v>
      </c>
      <c r="K216" s="60">
        <f t="shared" ref="K216:M216" si="290">K217+K223+K226+K234+K237+K229</f>
        <v>0</v>
      </c>
      <c r="L216" s="60">
        <f t="shared" si="290"/>
        <v>0</v>
      </c>
      <c r="M216" s="60">
        <f t="shared" si="290"/>
        <v>0</v>
      </c>
      <c r="N216" s="60">
        <f t="shared" si="223"/>
        <v>1126333.33</v>
      </c>
      <c r="O216" s="60">
        <f t="shared" si="224"/>
        <v>635000</v>
      </c>
      <c r="P216" s="60">
        <f t="shared" si="225"/>
        <v>185000</v>
      </c>
      <c r="Q216" s="60">
        <f t="shared" ref="Q216:S216" si="291">Q217+Q223+Q226+Q234+Q237+Q229</f>
        <v>0</v>
      </c>
      <c r="R216" s="60">
        <f t="shared" si="291"/>
        <v>0</v>
      </c>
      <c r="S216" s="60">
        <f t="shared" si="291"/>
        <v>0</v>
      </c>
      <c r="T216" s="60">
        <f t="shared" ref="T216:T239" si="292">N216+Q216</f>
        <v>1126333.33</v>
      </c>
      <c r="U216" s="60">
        <f t="shared" ref="U216:U239" si="293">O216+R216</f>
        <v>635000</v>
      </c>
      <c r="V216" s="60">
        <f t="shared" ref="V216:V239" si="294">P216+S216</f>
        <v>185000</v>
      </c>
      <c r="W216" s="60">
        <f>W217+W223+W226+W234+W237+W229+W220</f>
        <v>12989.28</v>
      </c>
      <c r="X216" s="60">
        <f t="shared" ref="X216:Y216" si="295">X217+X223+X226+X234+X237+X229+X220</f>
        <v>0</v>
      </c>
      <c r="Y216" s="60">
        <f t="shared" si="295"/>
        <v>0</v>
      </c>
      <c r="Z216" s="60">
        <f t="shared" ref="Z216:Z239" si="296">T216+W216</f>
        <v>1139322.6100000001</v>
      </c>
      <c r="AA216" s="60">
        <f t="shared" ref="AA216:AA239" si="297">U216+X216</f>
        <v>635000</v>
      </c>
      <c r="AB216" s="60">
        <f t="shared" ref="AB216:AB239" si="298">V216+Y216</f>
        <v>185000</v>
      </c>
    </row>
    <row r="217" spans="1:28" ht="26.4" hidden="1">
      <c r="A217" s="288"/>
      <c r="B217" s="103" t="s">
        <v>203</v>
      </c>
      <c r="C217" s="6" t="s">
        <v>8</v>
      </c>
      <c r="D217" s="6" t="s">
        <v>20</v>
      </c>
      <c r="E217" s="6" t="s">
        <v>98</v>
      </c>
      <c r="F217" s="6" t="s">
        <v>116</v>
      </c>
      <c r="G217" s="18"/>
      <c r="H217" s="58">
        <f>H218</f>
        <v>0</v>
      </c>
      <c r="I217" s="58">
        <f t="shared" ref="I217:M218" si="299">I218</f>
        <v>0</v>
      </c>
      <c r="J217" s="58">
        <f t="shared" si="299"/>
        <v>0</v>
      </c>
      <c r="K217" s="58">
        <f t="shared" si="299"/>
        <v>0</v>
      </c>
      <c r="L217" s="58">
        <f t="shared" si="299"/>
        <v>0</v>
      </c>
      <c r="M217" s="58">
        <f t="shared" si="299"/>
        <v>0</v>
      </c>
      <c r="N217" s="58">
        <f t="shared" si="223"/>
        <v>0</v>
      </c>
      <c r="O217" s="58">
        <f t="shared" si="224"/>
        <v>0</v>
      </c>
      <c r="P217" s="58">
        <f t="shared" si="225"/>
        <v>0</v>
      </c>
      <c r="Q217" s="58">
        <f t="shared" ref="Q217:S218" si="300">Q218</f>
        <v>0</v>
      </c>
      <c r="R217" s="58">
        <f t="shared" si="300"/>
        <v>0</v>
      </c>
      <c r="S217" s="58">
        <f t="shared" si="300"/>
        <v>0</v>
      </c>
      <c r="T217" s="58">
        <f t="shared" si="292"/>
        <v>0</v>
      </c>
      <c r="U217" s="58">
        <f t="shared" si="293"/>
        <v>0</v>
      </c>
      <c r="V217" s="58">
        <f t="shared" si="294"/>
        <v>0</v>
      </c>
      <c r="W217" s="58">
        <f t="shared" ref="W217:Y218" si="301">W218</f>
        <v>0</v>
      </c>
      <c r="X217" s="58">
        <f t="shared" si="301"/>
        <v>0</v>
      </c>
      <c r="Y217" s="58">
        <f t="shared" si="301"/>
        <v>0</v>
      </c>
      <c r="Z217" s="58">
        <f t="shared" si="296"/>
        <v>0</v>
      </c>
      <c r="AA217" s="58">
        <f t="shared" si="297"/>
        <v>0</v>
      </c>
      <c r="AB217" s="58">
        <f t="shared" si="298"/>
        <v>0</v>
      </c>
    </row>
    <row r="218" spans="1:28" hidden="1">
      <c r="A218" s="287"/>
      <c r="B218" s="166" t="s">
        <v>45</v>
      </c>
      <c r="C218" s="6" t="s">
        <v>8</v>
      </c>
      <c r="D218" s="6" t="s">
        <v>20</v>
      </c>
      <c r="E218" s="6" t="s">
        <v>98</v>
      </c>
      <c r="F218" s="6" t="s">
        <v>116</v>
      </c>
      <c r="G218" s="18" t="s">
        <v>43</v>
      </c>
      <c r="H218" s="58">
        <f>H219</f>
        <v>0</v>
      </c>
      <c r="I218" s="58">
        <f t="shared" si="299"/>
        <v>0</v>
      </c>
      <c r="J218" s="58">
        <f t="shared" si="299"/>
        <v>0</v>
      </c>
      <c r="K218" s="58">
        <f t="shared" si="299"/>
        <v>0</v>
      </c>
      <c r="L218" s="58">
        <f t="shared" si="299"/>
        <v>0</v>
      </c>
      <c r="M218" s="58">
        <f t="shared" si="299"/>
        <v>0</v>
      </c>
      <c r="N218" s="58">
        <f t="shared" si="223"/>
        <v>0</v>
      </c>
      <c r="O218" s="58">
        <f t="shared" si="224"/>
        <v>0</v>
      </c>
      <c r="P218" s="58">
        <f t="shared" si="225"/>
        <v>0</v>
      </c>
      <c r="Q218" s="58">
        <f t="shared" si="300"/>
        <v>0</v>
      </c>
      <c r="R218" s="58">
        <f t="shared" si="300"/>
        <v>0</v>
      </c>
      <c r="S218" s="58">
        <f t="shared" si="300"/>
        <v>0</v>
      </c>
      <c r="T218" s="58">
        <f t="shared" si="292"/>
        <v>0</v>
      </c>
      <c r="U218" s="58">
        <f t="shared" si="293"/>
        <v>0</v>
      </c>
      <c r="V218" s="58">
        <f t="shared" si="294"/>
        <v>0</v>
      </c>
      <c r="W218" s="58">
        <f t="shared" si="301"/>
        <v>0</v>
      </c>
      <c r="X218" s="58">
        <f t="shared" si="301"/>
        <v>0</v>
      </c>
      <c r="Y218" s="58">
        <f t="shared" si="301"/>
        <v>0</v>
      </c>
      <c r="Z218" s="58">
        <f t="shared" si="296"/>
        <v>0</v>
      </c>
      <c r="AA218" s="58">
        <f t="shared" si="297"/>
        <v>0</v>
      </c>
      <c r="AB218" s="58">
        <f t="shared" si="298"/>
        <v>0</v>
      </c>
    </row>
    <row r="219" spans="1:28" ht="26.4" hidden="1">
      <c r="A219" s="287"/>
      <c r="B219" s="167" t="s">
        <v>46</v>
      </c>
      <c r="C219" s="6" t="s">
        <v>8</v>
      </c>
      <c r="D219" s="6" t="s">
        <v>20</v>
      </c>
      <c r="E219" s="6" t="s">
        <v>98</v>
      </c>
      <c r="F219" s="6" t="s">
        <v>116</v>
      </c>
      <c r="G219" s="18" t="s">
        <v>44</v>
      </c>
      <c r="H219" s="62"/>
      <c r="I219" s="62"/>
      <c r="J219" s="62"/>
      <c r="K219" s="62"/>
      <c r="L219" s="62"/>
      <c r="M219" s="62"/>
      <c r="N219" s="62">
        <f t="shared" si="223"/>
        <v>0</v>
      </c>
      <c r="O219" s="62">
        <f t="shared" si="224"/>
        <v>0</v>
      </c>
      <c r="P219" s="62">
        <f t="shared" si="225"/>
        <v>0</v>
      </c>
      <c r="Q219" s="62"/>
      <c r="R219" s="62"/>
      <c r="S219" s="62"/>
      <c r="T219" s="62">
        <f t="shared" si="292"/>
        <v>0</v>
      </c>
      <c r="U219" s="62">
        <f t="shared" si="293"/>
        <v>0</v>
      </c>
      <c r="V219" s="62">
        <f t="shared" si="294"/>
        <v>0</v>
      </c>
      <c r="W219" s="62"/>
      <c r="X219" s="62"/>
      <c r="Y219" s="62"/>
      <c r="Z219" s="62">
        <f t="shared" si="296"/>
        <v>0</v>
      </c>
      <c r="AA219" s="62">
        <f t="shared" si="297"/>
        <v>0</v>
      </c>
      <c r="AB219" s="62">
        <f t="shared" si="298"/>
        <v>0</v>
      </c>
    </row>
    <row r="220" spans="1:28">
      <c r="A220" s="287"/>
      <c r="B220" s="127" t="s">
        <v>225</v>
      </c>
      <c r="C220" s="6" t="s">
        <v>8</v>
      </c>
      <c r="D220" s="6" t="s">
        <v>20</v>
      </c>
      <c r="E220" s="6" t="s">
        <v>98</v>
      </c>
      <c r="F220" s="187" t="s">
        <v>124</v>
      </c>
      <c r="G220" s="210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>
        <f>W221</f>
        <v>12989.28</v>
      </c>
      <c r="X220" s="58">
        <f t="shared" ref="X220:X221" si="302">X221</f>
        <v>0</v>
      </c>
      <c r="Y220" s="58">
        <f t="shared" ref="Y220:Y221" si="303">Y221</f>
        <v>0</v>
      </c>
      <c r="Z220" s="58">
        <f t="shared" si="296"/>
        <v>12989.28</v>
      </c>
      <c r="AA220" s="58">
        <f t="shared" si="297"/>
        <v>0</v>
      </c>
      <c r="AB220" s="58">
        <f t="shared" si="298"/>
        <v>0</v>
      </c>
    </row>
    <row r="221" spans="1:28" ht="26.4">
      <c r="A221" s="287"/>
      <c r="B221" s="82" t="s">
        <v>172</v>
      </c>
      <c r="C221" s="6" t="s">
        <v>8</v>
      </c>
      <c r="D221" s="6" t="s">
        <v>20</v>
      </c>
      <c r="E221" s="6" t="s">
        <v>98</v>
      </c>
      <c r="F221" s="187" t="s">
        <v>124</v>
      </c>
      <c r="G221" s="266" t="s">
        <v>31</v>
      </c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>
        <f>W222</f>
        <v>12989.28</v>
      </c>
      <c r="X221" s="58">
        <f t="shared" si="302"/>
        <v>0</v>
      </c>
      <c r="Y221" s="58">
        <f t="shared" si="303"/>
        <v>0</v>
      </c>
      <c r="Z221" s="58">
        <f t="shared" si="296"/>
        <v>12989.28</v>
      </c>
      <c r="AA221" s="58">
        <f t="shared" si="297"/>
        <v>0</v>
      </c>
      <c r="AB221" s="58">
        <f t="shared" si="298"/>
        <v>0</v>
      </c>
    </row>
    <row r="222" spans="1:28" ht="26.4">
      <c r="A222" s="287"/>
      <c r="B222" s="86" t="s">
        <v>33</v>
      </c>
      <c r="C222" s="6" t="s">
        <v>8</v>
      </c>
      <c r="D222" s="6" t="s">
        <v>20</v>
      </c>
      <c r="E222" s="6" t="s">
        <v>98</v>
      </c>
      <c r="F222" s="187" t="s">
        <v>124</v>
      </c>
      <c r="G222" s="266" t="s">
        <v>32</v>
      </c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185">
        <v>12989.28</v>
      </c>
      <c r="X222" s="58"/>
      <c r="Y222" s="58"/>
      <c r="Z222" s="58">
        <f t="shared" si="296"/>
        <v>12989.28</v>
      </c>
      <c r="AA222" s="58">
        <f t="shared" si="297"/>
        <v>0</v>
      </c>
      <c r="AB222" s="58">
        <f t="shared" si="298"/>
        <v>0</v>
      </c>
    </row>
    <row r="223" spans="1:28">
      <c r="A223" s="287"/>
      <c r="B223" s="193" t="s">
        <v>157</v>
      </c>
      <c r="C223" s="6" t="s">
        <v>8</v>
      </c>
      <c r="D223" s="6" t="s">
        <v>20</v>
      </c>
      <c r="E223" s="6" t="s">
        <v>98</v>
      </c>
      <c r="F223" s="36" t="s">
        <v>156</v>
      </c>
      <c r="G223" s="37"/>
      <c r="H223" s="61">
        <f>H224</f>
        <v>100000</v>
      </c>
      <c r="I223" s="61">
        <f t="shared" ref="I223:M224" si="304">I224</f>
        <v>100000</v>
      </c>
      <c r="J223" s="61">
        <f t="shared" si="304"/>
        <v>100000</v>
      </c>
      <c r="K223" s="61">
        <f t="shared" si="304"/>
        <v>0</v>
      </c>
      <c r="L223" s="61">
        <f t="shared" si="304"/>
        <v>0</v>
      </c>
      <c r="M223" s="61">
        <f t="shared" si="304"/>
        <v>0</v>
      </c>
      <c r="N223" s="61">
        <f t="shared" si="223"/>
        <v>100000</v>
      </c>
      <c r="O223" s="61">
        <f t="shared" si="224"/>
        <v>100000</v>
      </c>
      <c r="P223" s="61">
        <f t="shared" si="225"/>
        <v>100000</v>
      </c>
      <c r="Q223" s="61">
        <f t="shared" ref="Q223:S224" si="305">Q224</f>
        <v>0</v>
      </c>
      <c r="R223" s="61">
        <f t="shared" si="305"/>
        <v>0</v>
      </c>
      <c r="S223" s="61">
        <f t="shared" si="305"/>
        <v>0</v>
      </c>
      <c r="T223" s="61">
        <f t="shared" si="292"/>
        <v>100000</v>
      </c>
      <c r="U223" s="61">
        <f t="shared" si="293"/>
        <v>100000</v>
      </c>
      <c r="V223" s="61">
        <f t="shared" si="294"/>
        <v>100000</v>
      </c>
      <c r="W223" s="61">
        <f t="shared" ref="W223:Y224" si="306">W224</f>
        <v>0</v>
      </c>
      <c r="X223" s="61">
        <f t="shared" si="306"/>
        <v>0</v>
      </c>
      <c r="Y223" s="61">
        <f t="shared" si="306"/>
        <v>0</v>
      </c>
      <c r="Z223" s="61">
        <f t="shared" si="296"/>
        <v>100000</v>
      </c>
      <c r="AA223" s="61">
        <f t="shared" si="297"/>
        <v>100000</v>
      </c>
      <c r="AB223" s="61">
        <f t="shared" si="298"/>
        <v>100000</v>
      </c>
    </row>
    <row r="224" spans="1:28">
      <c r="A224" s="287"/>
      <c r="B224" s="166" t="s">
        <v>45</v>
      </c>
      <c r="C224" s="6" t="s">
        <v>8</v>
      </c>
      <c r="D224" s="6" t="s">
        <v>20</v>
      </c>
      <c r="E224" s="6" t="s">
        <v>98</v>
      </c>
      <c r="F224" s="36" t="s">
        <v>156</v>
      </c>
      <c r="G224" s="37" t="s">
        <v>43</v>
      </c>
      <c r="H224" s="61">
        <f>H225</f>
        <v>100000</v>
      </c>
      <c r="I224" s="61">
        <f t="shared" si="304"/>
        <v>100000</v>
      </c>
      <c r="J224" s="61">
        <f t="shared" si="304"/>
        <v>100000</v>
      </c>
      <c r="K224" s="61">
        <f t="shared" si="304"/>
        <v>0</v>
      </c>
      <c r="L224" s="61">
        <f t="shared" si="304"/>
        <v>0</v>
      </c>
      <c r="M224" s="61">
        <f t="shared" si="304"/>
        <v>0</v>
      </c>
      <c r="N224" s="61">
        <f t="shared" si="223"/>
        <v>100000</v>
      </c>
      <c r="O224" s="61">
        <f t="shared" si="224"/>
        <v>100000</v>
      </c>
      <c r="P224" s="61">
        <f t="shared" si="225"/>
        <v>100000</v>
      </c>
      <c r="Q224" s="61">
        <f t="shared" si="305"/>
        <v>0</v>
      </c>
      <c r="R224" s="61">
        <f t="shared" si="305"/>
        <v>0</v>
      </c>
      <c r="S224" s="61">
        <f t="shared" si="305"/>
        <v>0</v>
      </c>
      <c r="T224" s="61">
        <f t="shared" si="292"/>
        <v>100000</v>
      </c>
      <c r="U224" s="61">
        <f t="shared" si="293"/>
        <v>100000</v>
      </c>
      <c r="V224" s="61">
        <f t="shared" si="294"/>
        <v>100000</v>
      </c>
      <c r="W224" s="61">
        <f t="shared" si="306"/>
        <v>0</v>
      </c>
      <c r="X224" s="61">
        <f t="shared" si="306"/>
        <v>0</v>
      </c>
      <c r="Y224" s="61">
        <f t="shared" si="306"/>
        <v>0</v>
      </c>
      <c r="Z224" s="61">
        <f t="shared" si="296"/>
        <v>100000</v>
      </c>
      <c r="AA224" s="61">
        <f t="shared" si="297"/>
        <v>100000</v>
      </c>
      <c r="AB224" s="61">
        <f t="shared" si="298"/>
        <v>100000</v>
      </c>
    </row>
    <row r="225" spans="1:28" ht="26.4">
      <c r="A225" s="287"/>
      <c r="B225" s="167" t="s">
        <v>46</v>
      </c>
      <c r="C225" s="6" t="s">
        <v>8</v>
      </c>
      <c r="D225" s="6" t="s">
        <v>20</v>
      </c>
      <c r="E225" s="6" t="s">
        <v>98</v>
      </c>
      <c r="F225" s="36" t="s">
        <v>156</v>
      </c>
      <c r="G225" s="37" t="s">
        <v>44</v>
      </c>
      <c r="H225" s="61">
        <v>100000</v>
      </c>
      <c r="I225" s="61">
        <v>100000</v>
      </c>
      <c r="J225" s="61">
        <v>100000</v>
      </c>
      <c r="K225" s="61"/>
      <c r="L225" s="61"/>
      <c r="M225" s="61"/>
      <c r="N225" s="61">
        <f t="shared" si="223"/>
        <v>100000</v>
      </c>
      <c r="O225" s="61">
        <f t="shared" si="224"/>
        <v>100000</v>
      </c>
      <c r="P225" s="61">
        <f t="shared" si="225"/>
        <v>100000</v>
      </c>
      <c r="Q225" s="61"/>
      <c r="R225" s="61"/>
      <c r="S225" s="61"/>
      <c r="T225" s="61">
        <f t="shared" si="292"/>
        <v>100000</v>
      </c>
      <c r="U225" s="61">
        <f t="shared" si="293"/>
        <v>100000</v>
      </c>
      <c r="V225" s="61">
        <f t="shared" si="294"/>
        <v>100000</v>
      </c>
      <c r="W225" s="61"/>
      <c r="X225" s="61"/>
      <c r="Y225" s="61"/>
      <c r="Z225" s="61">
        <f t="shared" si="296"/>
        <v>100000</v>
      </c>
      <c r="AA225" s="61">
        <f t="shared" si="297"/>
        <v>100000</v>
      </c>
      <c r="AB225" s="61">
        <f t="shared" si="298"/>
        <v>100000</v>
      </c>
    </row>
    <row r="226" spans="1:28">
      <c r="A226" s="287"/>
      <c r="B226" s="194" t="s">
        <v>202</v>
      </c>
      <c r="C226" s="6" t="s">
        <v>8</v>
      </c>
      <c r="D226" s="6" t="s">
        <v>20</v>
      </c>
      <c r="E226" s="6" t="s">
        <v>98</v>
      </c>
      <c r="F226" s="6" t="s">
        <v>117</v>
      </c>
      <c r="G226" s="18"/>
      <c r="H226" s="58">
        <f>H227</f>
        <v>50000</v>
      </c>
      <c r="I226" s="58">
        <f t="shared" ref="I226:M227" si="307">I227</f>
        <v>50000</v>
      </c>
      <c r="J226" s="58">
        <f t="shared" si="307"/>
        <v>50000</v>
      </c>
      <c r="K226" s="58">
        <f t="shared" si="307"/>
        <v>0</v>
      </c>
      <c r="L226" s="58">
        <f t="shared" si="307"/>
        <v>0</v>
      </c>
      <c r="M226" s="58">
        <f t="shared" si="307"/>
        <v>0</v>
      </c>
      <c r="N226" s="58">
        <f t="shared" si="223"/>
        <v>50000</v>
      </c>
      <c r="O226" s="58">
        <f t="shared" si="224"/>
        <v>50000</v>
      </c>
      <c r="P226" s="58">
        <f t="shared" si="225"/>
        <v>50000</v>
      </c>
      <c r="Q226" s="58">
        <f t="shared" ref="Q226:S227" si="308">Q227</f>
        <v>0</v>
      </c>
      <c r="R226" s="58">
        <f t="shared" si="308"/>
        <v>0</v>
      </c>
      <c r="S226" s="58">
        <f t="shared" si="308"/>
        <v>0</v>
      </c>
      <c r="T226" s="58">
        <f t="shared" si="292"/>
        <v>50000</v>
      </c>
      <c r="U226" s="58">
        <f t="shared" si="293"/>
        <v>50000</v>
      </c>
      <c r="V226" s="58">
        <f t="shared" si="294"/>
        <v>50000</v>
      </c>
      <c r="W226" s="58">
        <f t="shared" ref="W226:Y227" si="309">W227</f>
        <v>0</v>
      </c>
      <c r="X226" s="58">
        <f t="shared" si="309"/>
        <v>0</v>
      </c>
      <c r="Y226" s="58">
        <f t="shared" si="309"/>
        <v>0</v>
      </c>
      <c r="Z226" s="58">
        <f t="shared" si="296"/>
        <v>50000</v>
      </c>
      <c r="AA226" s="58">
        <f t="shared" si="297"/>
        <v>50000</v>
      </c>
      <c r="AB226" s="58">
        <f t="shared" si="298"/>
        <v>50000</v>
      </c>
    </row>
    <row r="227" spans="1:28" ht="26.4">
      <c r="A227" s="287"/>
      <c r="B227" s="82" t="s">
        <v>172</v>
      </c>
      <c r="C227" s="6" t="s">
        <v>8</v>
      </c>
      <c r="D227" s="6" t="s">
        <v>20</v>
      </c>
      <c r="E227" s="6" t="s">
        <v>98</v>
      </c>
      <c r="F227" s="6" t="s">
        <v>117</v>
      </c>
      <c r="G227" s="18" t="s">
        <v>31</v>
      </c>
      <c r="H227" s="58">
        <f>H228</f>
        <v>50000</v>
      </c>
      <c r="I227" s="58">
        <f t="shared" si="307"/>
        <v>50000</v>
      </c>
      <c r="J227" s="58">
        <f t="shared" si="307"/>
        <v>50000</v>
      </c>
      <c r="K227" s="58">
        <f t="shared" si="307"/>
        <v>0</v>
      </c>
      <c r="L227" s="58">
        <f t="shared" si="307"/>
        <v>0</v>
      </c>
      <c r="M227" s="58">
        <f t="shared" si="307"/>
        <v>0</v>
      </c>
      <c r="N227" s="58">
        <f t="shared" si="223"/>
        <v>50000</v>
      </c>
      <c r="O227" s="58">
        <f t="shared" si="224"/>
        <v>50000</v>
      </c>
      <c r="P227" s="58">
        <f t="shared" si="225"/>
        <v>50000</v>
      </c>
      <c r="Q227" s="58">
        <f t="shared" si="308"/>
        <v>0</v>
      </c>
      <c r="R227" s="58">
        <f t="shared" si="308"/>
        <v>0</v>
      </c>
      <c r="S227" s="58">
        <f t="shared" si="308"/>
        <v>0</v>
      </c>
      <c r="T227" s="58">
        <f t="shared" si="292"/>
        <v>50000</v>
      </c>
      <c r="U227" s="58">
        <f t="shared" si="293"/>
        <v>50000</v>
      </c>
      <c r="V227" s="58">
        <f t="shared" si="294"/>
        <v>50000</v>
      </c>
      <c r="W227" s="58">
        <f t="shared" si="309"/>
        <v>0</v>
      </c>
      <c r="X227" s="58">
        <f t="shared" si="309"/>
        <v>0</v>
      </c>
      <c r="Y227" s="58">
        <f t="shared" si="309"/>
        <v>0</v>
      </c>
      <c r="Z227" s="58">
        <f t="shared" si="296"/>
        <v>50000</v>
      </c>
      <c r="AA227" s="58">
        <f t="shared" si="297"/>
        <v>50000</v>
      </c>
      <c r="AB227" s="58">
        <f t="shared" si="298"/>
        <v>50000</v>
      </c>
    </row>
    <row r="228" spans="1:28" ht="26.4">
      <c r="A228" s="287"/>
      <c r="B228" s="86" t="s">
        <v>33</v>
      </c>
      <c r="C228" s="6" t="s">
        <v>8</v>
      </c>
      <c r="D228" s="6" t="s">
        <v>20</v>
      </c>
      <c r="E228" s="6" t="s">
        <v>98</v>
      </c>
      <c r="F228" s="6" t="s">
        <v>117</v>
      </c>
      <c r="G228" s="18" t="s">
        <v>32</v>
      </c>
      <c r="H228" s="61">
        <v>50000</v>
      </c>
      <c r="I228" s="61">
        <v>50000</v>
      </c>
      <c r="J228" s="61">
        <v>50000</v>
      </c>
      <c r="K228" s="61"/>
      <c r="L228" s="61"/>
      <c r="M228" s="61"/>
      <c r="N228" s="61">
        <f t="shared" si="223"/>
        <v>50000</v>
      </c>
      <c r="O228" s="61">
        <f t="shared" si="224"/>
        <v>50000</v>
      </c>
      <c r="P228" s="61">
        <f t="shared" si="225"/>
        <v>50000</v>
      </c>
      <c r="Q228" s="61"/>
      <c r="R228" s="61"/>
      <c r="S228" s="61"/>
      <c r="T228" s="61">
        <f t="shared" si="292"/>
        <v>50000</v>
      </c>
      <c r="U228" s="61">
        <f t="shared" si="293"/>
        <v>50000</v>
      </c>
      <c r="V228" s="61">
        <f t="shared" si="294"/>
        <v>50000</v>
      </c>
      <c r="W228" s="61"/>
      <c r="X228" s="61"/>
      <c r="Y228" s="61"/>
      <c r="Z228" s="61">
        <f t="shared" si="296"/>
        <v>50000</v>
      </c>
      <c r="AA228" s="61">
        <f t="shared" si="297"/>
        <v>50000</v>
      </c>
      <c r="AB228" s="61">
        <f t="shared" si="298"/>
        <v>50000</v>
      </c>
    </row>
    <row r="229" spans="1:28">
      <c r="A229" s="287"/>
      <c r="B229" s="72" t="s">
        <v>187</v>
      </c>
      <c r="C229" s="36" t="s">
        <v>8</v>
      </c>
      <c r="D229" s="36" t="s">
        <v>20</v>
      </c>
      <c r="E229" s="36" t="s">
        <v>98</v>
      </c>
      <c r="F229" s="101" t="s">
        <v>175</v>
      </c>
      <c r="G229" s="37"/>
      <c r="H229" s="62">
        <f>H230+H232</f>
        <v>0</v>
      </c>
      <c r="I229" s="62">
        <f t="shared" ref="I229:J229" si="310">I230+I232</f>
        <v>450000</v>
      </c>
      <c r="J229" s="62">
        <f t="shared" si="310"/>
        <v>0</v>
      </c>
      <c r="K229" s="62">
        <f t="shared" ref="K229:M229" si="311">K230+K232</f>
        <v>0</v>
      </c>
      <c r="L229" s="62">
        <f t="shared" si="311"/>
        <v>0</v>
      </c>
      <c r="M229" s="62">
        <f t="shared" si="311"/>
        <v>0</v>
      </c>
      <c r="N229" s="62">
        <f t="shared" si="223"/>
        <v>0</v>
      </c>
      <c r="O229" s="62">
        <f t="shared" si="224"/>
        <v>450000</v>
      </c>
      <c r="P229" s="62">
        <f t="shared" si="225"/>
        <v>0</v>
      </c>
      <c r="Q229" s="62">
        <f t="shared" ref="Q229:S229" si="312">Q230+Q232</f>
        <v>0</v>
      </c>
      <c r="R229" s="62">
        <f t="shared" si="312"/>
        <v>0</v>
      </c>
      <c r="S229" s="62">
        <f t="shared" si="312"/>
        <v>0</v>
      </c>
      <c r="T229" s="62">
        <f t="shared" si="292"/>
        <v>0</v>
      </c>
      <c r="U229" s="62">
        <f t="shared" si="293"/>
        <v>450000</v>
      </c>
      <c r="V229" s="62">
        <f t="shared" si="294"/>
        <v>0</v>
      </c>
      <c r="W229" s="62">
        <f t="shared" ref="W229:Y229" si="313">W230+W232</f>
        <v>0</v>
      </c>
      <c r="X229" s="62">
        <f t="shared" si="313"/>
        <v>0</v>
      </c>
      <c r="Y229" s="62">
        <f t="shared" si="313"/>
        <v>0</v>
      </c>
      <c r="Z229" s="62">
        <f t="shared" si="296"/>
        <v>0</v>
      </c>
      <c r="AA229" s="62">
        <f t="shared" si="297"/>
        <v>450000</v>
      </c>
      <c r="AB229" s="62">
        <f t="shared" si="298"/>
        <v>0</v>
      </c>
    </row>
    <row r="230" spans="1:28" ht="26.4">
      <c r="A230" s="287"/>
      <c r="B230" s="82" t="s">
        <v>172</v>
      </c>
      <c r="C230" s="36" t="s">
        <v>8</v>
      </c>
      <c r="D230" s="36" t="s">
        <v>20</v>
      </c>
      <c r="E230" s="36" t="s">
        <v>98</v>
      </c>
      <c r="F230" s="101" t="s">
        <v>175</v>
      </c>
      <c r="G230" s="37" t="s">
        <v>31</v>
      </c>
      <c r="H230" s="62">
        <f>H231</f>
        <v>0</v>
      </c>
      <c r="I230" s="62">
        <f t="shared" ref="I230:M230" si="314">I231</f>
        <v>450000</v>
      </c>
      <c r="J230" s="62">
        <f t="shared" si="314"/>
        <v>0</v>
      </c>
      <c r="K230" s="62">
        <f t="shared" si="314"/>
        <v>0</v>
      </c>
      <c r="L230" s="62">
        <f t="shared" si="314"/>
        <v>0</v>
      </c>
      <c r="M230" s="62">
        <f t="shared" si="314"/>
        <v>0</v>
      </c>
      <c r="N230" s="62">
        <f t="shared" si="223"/>
        <v>0</v>
      </c>
      <c r="O230" s="62">
        <f t="shared" si="224"/>
        <v>450000</v>
      </c>
      <c r="P230" s="62">
        <f t="shared" si="225"/>
        <v>0</v>
      </c>
      <c r="Q230" s="62">
        <f t="shared" ref="Q230:S230" si="315">Q231</f>
        <v>0</v>
      </c>
      <c r="R230" s="62">
        <f t="shared" si="315"/>
        <v>0</v>
      </c>
      <c r="S230" s="62">
        <f t="shared" si="315"/>
        <v>0</v>
      </c>
      <c r="T230" s="62">
        <f t="shared" si="292"/>
        <v>0</v>
      </c>
      <c r="U230" s="62">
        <f t="shared" si="293"/>
        <v>450000</v>
      </c>
      <c r="V230" s="62">
        <f t="shared" si="294"/>
        <v>0</v>
      </c>
      <c r="W230" s="62">
        <f t="shared" ref="W230:Y230" si="316">W231</f>
        <v>0</v>
      </c>
      <c r="X230" s="62">
        <f t="shared" si="316"/>
        <v>0</v>
      </c>
      <c r="Y230" s="62">
        <f t="shared" si="316"/>
        <v>0</v>
      </c>
      <c r="Z230" s="62">
        <f t="shared" si="296"/>
        <v>0</v>
      </c>
      <c r="AA230" s="62">
        <f t="shared" si="297"/>
        <v>450000</v>
      </c>
      <c r="AB230" s="62">
        <f t="shared" si="298"/>
        <v>0</v>
      </c>
    </row>
    <row r="231" spans="1:28" ht="26.4">
      <c r="A231" s="287"/>
      <c r="B231" s="86" t="s">
        <v>33</v>
      </c>
      <c r="C231" s="36" t="s">
        <v>8</v>
      </c>
      <c r="D231" s="36" t="s">
        <v>20</v>
      </c>
      <c r="E231" s="36" t="s">
        <v>98</v>
      </c>
      <c r="F231" s="101" t="s">
        <v>175</v>
      </c>
      <c r="G231" s="37" t="s">
        <v>32</v>
      </c>
      <c r="H231" s="61">
        <v>0</v>
      </c>
      <c r="I231" s="61">
        <v>450000</v>
      </c>
      <c r="J231" s="61">
        <v>0</v>
      </c>
      <c r="K231" s="61"/>
      <c r="L231" s="61"/>
      <c r="M231" s="61"/>
      <c r="N231" s="61">
        <f t="shared" si="223"/>
        <v>0</v>
      </c>
      <c r="O231" s="61">
        <f t="shared" si="224"/>
        <v>450000</v>
      </c>
      <c r="P231" s="61">
        <f t="shared" si="225"/>
        <v>0</v>
      </c>
      <c r="Q231" s="61"/>
      <c r="R231" s="61"/>
      <c r="S231" s="61"/>
      <c r="T231" s="61">
        <f t="shared" si="292"/>
        <v>0</v>
      </c>
      <c r="U231" s="61">
        <f t="shared" si="293"/>
        <v>450000</v>
      </c>
      <c r="V231" s="61">
        <f t="shared" si="294"/>
        <v>0</v>
      </c>
      <c r="W231" s="61"/>
      <c r="X231" s="61"/>
      <c r="Y231" s="61"/>
      <c r="Z231" s="61">
        <f t="shared" si="296"/>
        <v>0</v>
      </c>
      <c r="AA231" s="61">
        <f t="shared" si="297"/>
        <v>450000</v>
      </c>
      <c r="AB231" s="61">
        <f t="shared" si="298"/>
        <v>0</v>
      </c>
    </row>
    <row r="232" spans="1:28" hidden="1">
      <c r="A232" s="287"/>
      <c r="B232" s="104" t="s">
        <v>34</v>
      </c>
      <c r="C232" s="36" t="s">
        <v>8</v>
      </c>
      <c r="D232" s="36" t="s">
        <v>20</v>
      </c>
      <c r="E232" s="36" t="s">
        <v>98</v>
      </c>
      <c r="F232" s="101" t="s">
        <v>175</v>
      </c>
      <c r="G232" s="37" t="s">
        <v>35</v>
      </c>
      <c r="H232" s="61">
        <f>H233</f>
        <v>0</v>
      </c>
      <c r="I232" s="61"/>
      <c r="J232" s="61"/>
      <c r="K232" s="61"/>
      <c r="L232" s="61"/>
      <c r="M232" s="61"/>
      <c r="N232" s="61">
        <f t="shared" ref="N232:N310" si="317">H232+K232</f>
        <v>0</v>
      </c>
      <c r="O232" s="61">
        <f t="shared" ref="O232:O310" si="318">I232+L232</f>
        <v>0</v>
      </c>
      <c r="P232" s="61">
        <f t="shared" ref="P232:P310" si="319">J232+M232</f>
        <v>0</v>
      </c>
      <c r="Q232" s="61"/>
      <c r="R232" s="61"/>
      <c r="S232" s="61"/>
      <c r="T232" s="61">
        <f t="shared" si="292"/>
        <v>0</v>
      </c>
      <c r="U232" s="61">
        <f t="shared" si="293"/>
        <v>0</v>
      </c>
      <c r="V232" s="61">
        <f t="shared" si="294"/>
        <v>0</v>
      </c>
      <c r="W232" s="61"/>
      <c r="X232" s="61"/>
      <c r="Y232" s="61"/>
      <c r="Z232" s="61">
        <f t="shared" si="296"/>
        <v>0</v>
      </c>
      <c r="AA232" s="61">
        <f t="shared" si="297"/>
        <v>0</v>
      </c>
      <c r="AB232" s="61">
        <f t="shared" si="298"/>
        <v>0</v>
      </c>
    </row>
    <row r="233" spans="1:28" hidden="1">
      <c r="A233" s="287"/>
      <c r="B233" s="105" t="s">
        <v>153</v>
      </c>
      <c r="C233" s="36" t="s">
        <v>8</v>
      </c>
      <c r="D233" s="36" t="s">
        <v>20</v>
      </c>
      <c r="E233" s="36" t="s">
        <v>98</v>
      </c>
      <c r="F233" s="101" t="s">
        <v>175</v>
      </c>
      <c r="G233" s="37" t="s">
        <v>154</v>
      </c>
      <c r="H233" s="61"/>
      <c r="I233" s="61">
        <v>0</v>
      </c>
      <c r="J233" s="61">
        <v>0</v>
      </c>
      <c r="K233" s="61"/>
      <c r="L233" s="61"/>
      <c r="M233" s="61"/>
      <c r="N233" s="61">
        <f t="shared" si="317"/>
        <v>0</v>
      </c>
      <c r="O233" s="61">
        <f t="shared" si="318"/>
        <v>0</v>
      </c>
      <c r="P233" s="61">
        <f t="shared" si="319"/>
        <v>0</v>
      </c>
      <c r="Q233" s="61"/>
      <c r="R233" s="61"/>
      <c r="S233" s="61"/>
      <c r="T233" s="61">
        <f t="shared" si="292"/>
        <v>0</v>
      </c>
      <c r="U233" s="61">
        <f t="shared" si="293"/>
        <v>0</v>
      </c>
      <c r="V233" s="61">
        <f t="shared" si="294"/>
        <v>0</v>
      </c>
      <c r="W233" s="61"/>
      <c r="X233" s="61"/>
      <c r="Y233" s="61"/>
      <c r="Z233" s="61">
        <f t="shared" si="296"/>
        <v>0</v>
      </c>
      <c r="AA233" s="61">
        <f t="shared" si="297"/>
        <v>0</v>
      </c>
      <c r="AB233" s="61">
        <f t="shared" si="298"/>
        <v>0</v>
      </c>
    </row>
    <row r="234" spans="1:28" ht="26.4">
      <c r="A234" s="287"/>
      <c r="B234" s="194" t="s">
        <v>30</v>
      </c>
      <c r="C234" s="6" t="s">
        <v>8</v>
      </c>
      <c r="D234" s="6" t="s">
        <v>20</v>
      </c>
      <c r="E234" s="6" t="s">
        <v>98</v>
      </c>
      <c r="F234" s="36" t="s">
        <v>204</v>
      </c>
      <c r="G234" s="18"/>
      <c r="H234" s="58">
        <f>H235</f>
        <v>941333.33</v>
      </c>
      <c r="I234" s="58">
        <f t="shared" ref="I234:M235" si="320">I235</f>
        <v>0</v>
      </c>
      <c r="J234" s="58">
        <f t="shared" si="320"/>
        <v>0</v>
      </c>
      <c r="K234" s="58">
        <f t="shared" si="320"/>
        <v>0</v>
      </c>
      <c r="L234" s="58">
        <f t="shared" si="320"/>
        <v>0</v>
      </c>
      <c r="M234" s="58">
        <f t="shared" si="320"/>
        <v>0</v>
      </c>
      <c r="N234" s="58">
        <f t="shared" si="317"/>
        <v>941333.33</v>
      </c>
      <c r="O234" s="58">
        <f t="shared" si="318"/>
        <v>0</v>
      </c>
      <c r="P234" s="58">
        <f t="shared" si="319"/>
        <v>0</v>
      </c>
      <c r="Q234" s="58">
        <f t="shared" ref="Q234:S235" si="321">Q235</f>
        <v>0</v>
      </c>
      <c r="R234" s="58">
        <f t="shared" si="321"/>
        <v>0</v>
      </c>
      <c r="S234" s="58">
        <f t="shared" si="321"/>
        <v>0</v>
      </c>
      <c r="T234" s="58">
        <f t="shared" si="292"/>
        <v>941333.33</v>
      </c>
      <c r="U234" s="58">
        <f t="shared" si="293"/>
        <v>0</v>
      </c>
      <c r="V234" s="58">
        <f t="shared" si="294"/>
        <v>0</v>
      </c>
      <c r="W234" s="58">
        <f t="shared" ref="W234:Y235" si="322">W235</f>
        <v>0</v>
      </c>
      <c r="X234" s="58">
        <f t="shared" si="322"/>
        <v>0</v>
      </c>
      <c r="Y234" s="58">
        <f t="shared" si="322"/>
        <v>0</v>
      </c>
      <c r="Z234" s="58">
        <f t="shared" si="296"/>
        <v>941333.33</v>
      </c>
      <c r="AA234" s="58">
        <f t="shared" si="297"/>
        <v>0</v>
      </c>
      <c r="AB234" s="58">
        <f t="shared" si="298"/>
        <v>0</v>
      </c>
    </row>
    <row r="235" spans="1:28">
      <c r="A235" s="287"/>
      <c r="B235" s="241" t="s">
        <v>40</v>
      </c>
      <c r="C235" s="6" t="s">
        <v>8</v>
      </c>
      <c r="D235" s="6" t="s">
        <v>20</v>
      </c>
      <c r="E235" s="6" t="s">
        <v>98</v>
      </c>
      <c r="F235" s="36" t="s">
        <v>204</v>
      </c>
      <c r="G235" s="202" t="s">
        <v>38</v>
      </c>
      <c r="H235" s="58">
        <f>H236</f>
        <v>941333.33</v>
      </c>
      <c r="I235" s="58">
        <f t="shared" si="320"/>
        <v>0</v>
      </c>
      <c r="J235" s="58">
        <f t="shared" si="320"/>
        <v>0</v>
      </c>
      <c r="K235" s="58">
        <f t="shared" si="320"/>
        <v>0</v>
      </c>
      <c r="L235" s="58">
        <f t="shared" si="320"/>
        <v>0</v>
      </c>
      <c r="M235" s="58">
        <f t="shared" si="320"/>
        <v>0</v>
      </c>
      <c r="N235" s="58">
        <f t="shared" si="317"/>
        <v>941333.33</v>
      </c>
      <c r="O235" s="58">
        <f t="shared" si="318"/>
        <v>0</v>
      </c>
      <c r="P235" s="58">
        <f t="shared" si="319"/>
        <v>0</v>
      </c>
      <c r="Q235" s="58">
        <f t="shared" si="321"/>
        <v>0</v>
      </c>
      <c r="R235" s="58">
        <f t="shared" si="321"/>
        <v>0</v>
      </c>
      <c r="S235" s="58">
        <f t="shared" si="321"/>
        <v>0</v>
      </c>
      <c r="T235" s="58">
        <f t="shared" si="292"/>
        <v>941333.33</v>
      </c>
      <c r="U235" s="58">
        <f t="shared" si="293"/>
        <v>0</v>
      </c>
      <c r="V235" s="58">
        <f t="shared" si="294"/>
        <v>0</v>
      </c>
      <c r="W235" s="58">
        <f t="shared" si="322"/>
        <v>0</v>
      </c>
      <c r="X235" s="58">
        <f t="shared" si="322"/>
        <v>0</v>
      </c>
      <c r="Y235" s="58">
        <f t="shared" si="322"/>
        <v>0</v>
      </c>
      <c r="Z235" s="58">
        <f t="shared" si="296"/>
        <v>941333.33</v>
      </c>
      <c r="AA235" s="58">
        <f t="shared" si="297"/>
        <v>0</v>
      </c>
      <c r="AB235" s="58">
        <f t="shared" si="298"/>
        <v>0</v>
      </c>
    </row>
    <row r="236" spans="1:28" ht="39.6">
      <c r="A236" s="287"/>
      <c r="B236" s="242" t="s">
        <v>323</v>
      </c>
      <c r="C236" s="6" t="s">
        <v>8</v>
      </c>
      <c r="D236" s="6" t="s">
        <v>20</v>
      </c>
      <c r="E236" s="6" t="s">
        <v>98</v>
      </c>
      <c r="F236" s="36" t="s">
        <v>204</v>
      </c>
      <c r="G236" s="37" t="s">
        <v>165</v>
      </c>
      <c r="H236" s="61">
        <v>941333.33</v>
      </c>
      <c r="I236" s="61">
        <v>0</v>
      </c>
      <c r="J236" s="61">
        <v>0</v>
      </c>
      <c r="K236" s="61"/>
      <c r="L236" s="61"/>
      <c r="M236" s="61"/>
      <c r="N236" s="61">
        <f t="shared" si="317"/>
        <v>941333.33</v>
      </c>
      <c r="O236" s="61">
        <f t="shared" si="318"/>
        <v>0</v>
      </c>
      <c r="P236" s="61">
        <f t="shared" si="319"/>
        <v>0</v>
      </c>
      <c r="Q236" s="61"/>
      <c r="R236" s="61"/>
      <c r="S236" s="61"/>
      <c r="T236" s="61">
        <f t="shared" si="292"/>
        <v>941333.33</v>
      </c>
      <c r="U236" s="61">
        <f t="shared" si="293"/>
        <v>0</v>
      </c>
      <c r="V236" s="61">
        <f t="shared" si="294"/>
        <v>0</v>
      </c>
      <c r="W236" s="61"/>
      <c r="X236" s="61"/>
      <c r="Y236" s="61"/>
      <c r="Z236" s="61">
        <f t="shared" si="296"/>
        <v>941333.33</v>
      </c>
      <c r="AA236" s="61">
        <f t="shared" si="297"/>
        <v>0</v>
      </c>
      <c r="AB236" s="61">
        <f t="shared" si="298"/>
        <v>0</v>
      </c>
    </row>
    <row r="237" spans="1:28">
      <c r="A237" s="287"/>
      <c r="B237" s="195" t="s">
        <v>29</v>
      </c>
      <c r="C237" s="6" t="s">
        <v>8</v>
      </c>
      <c r="D237" s="6" t="s">
        <v>20</v>
      </c>
      <c r="E237" s="6" t="s">
        <v>98</v>
      </c>
      <c r="F237" s="188" t="s">
        <v>286</v>
      </c>
      <c r="G237" s="18"/>
      <c r="H237" s="58">
        <f>+H238</f>
        <v>35000</v>
      </c>
      <c r="I237" s="58">
        <f t="shared" ref="I237:M237" si="323">+I238</f>
        <v>35000</v>
      </c>
      <c r="J237" s="58">
        <f t="shared" si="323"/>
        <v>35000</v>
      </c>
      <c r="K237" s="58">
        <f t="shared" si="323"/>
        <v>0</v>
      </c>
      <c r="L237" s="58">
        <f t="shared" si="323"/>
        <v>0</v>
      </c>
      <c r="M237" s="58">
        <f t="shared" si="323"/>
        <v>0</v>
      </c>
      <c r="N237" s="58">
        <f t="shared" si="317"/>
        <v>35000</v>
      </c>
      <c r="O237" s="58">
        <f t="shared" si="318"/>
        <v>35000</v>
      </c>
      <c r="P237" s="58">
        <f t="shared" si="319"/>
        <v>35000</v>
      </c>
      <c r="Q237" s="58">
        <f t="shared" ref="Q237:S237" si="324">+Q238</f>
        <v>0</v>
      </c>
      <c r="R237" s="58">
        <f t="shared" si="324"/>
        <v>0</v>
      </c>
      <c r="S237" s="58">
        <f t="shared" si="324"/>
        <v>0</v>
      </c>
      <c r="T237" s="58">
        <f t="shared" si="292"/>
        <v>35000</v>
      </c>
      <c r="U237" s="58">
        <f t="shared" si="293"/>
        <v>35000</v>
      </c>
      <c r="V237" s="58">
        <f t="shared" si="294"/>
        <v>35000</v>
      </c>
      <c r="W237" s="58">
        <f t="shared" ref="W237:Y237" si="325">+W238</f>
        <v>0</v>
      </c>
      <c r="X237" s="58">
        <f t="shared" si="325"/>
        <v>0</v>
      </c>
      <c r="Y237" s="58">
        <f t="shared" si="325"/>
        <v>0</v>
      </c>
      <c r="Z237" s="58">
        <f t="shared" si="296"/>
        <v>35000</v>
      </c>
      <c r="AA237" s="58">
        <f t="shared" si="297"/>
        <v>35000</v>
      </c>
      <c r="AB237" s="58">
        <f t="shared" si="298"/>
        <v>35000</v>
      </c>
    </row>
    <row r="238" spans="1:28" ht="26.4">
      <c r="A238" s="287"/>
      <c r="B238" s="82" t="s">
        <v>172</v>
      </c>
      <c r="C238" s="6" t="s">
        <v>8</v>
      </c>
      <c r="D238" s="6" t="s">
        <v>20</v>
      </c>
      <c r="E238" s="6" t="s">
        <v>98</v>
      </c>
      <c r="F238" s="188" t="s">
        <v>286</v>
      </c>
      <c r="G238" s="18" t="s">
        <v>31</v>
      </c>
      <c r="H238" s="58">
        <f>H239</f>
        <v>35000</v>
      </c>
      <c r="I238" s="58">
        <f t="shared" ref="I238:M238" si="326">I239</f>
        <v>35000</v>
      </c>
      <c r="J238" s="58">
        <f t="shared" si="326"/>
        <v>35000</v>
      </c>
      <c r="K238" s="58">
        <f t="shared" si="326"/>
        <v>0</v>
      </c>
      <c r="L238" s="58">
        <f t="shared" si="326"/>
        <v>0</v>
      </c>
      <c r="M238" s="58">
        <f t="shared" si="326"/>
        <v>0</v>
      </c>
      <c r="N238" s="58">
        <f t="shared" si="317"/>
        <v>35000</v>
      </c>
      <c r="O238" s="58">
        <f t="shared" si="318"/>
        <v>35000</v>
      </c>
      <c r="P238" s="58">
        <f t="shared" si="319"/>
        <v>35000</v>
      </c>
      <c r="Q238" s="58">
        <f t="shared" ref="Q238:S238" si="327">Q239</f>
        <v>0</v>
      </c>
      <c r="R238" s="58">
        <f t="shared" si="327"/>
        <v>0</v>
      </c>
      <c r="S238" s="58">
        <f t="shared" si="327"/>
        <v>0</v>
      </c>
      <c r="T238" s="58">
        <f t="shared" si="292"/>
        <v>35000</v>
      </c>
      <c r="U238" s="58">
        <f t="shared" si="293"/>
        <v>35000</v>
      </c>
      <c r="V238" s="58">
        <f t="shared" si="294"/>
        <v>35000</v>
      </c>
      <c r="W238" s="58">
        <f t="shared" ref="W238:Y238" si="328">W239</f>
        <v>0</v>
      </c>
      <c r="X238" s="58">
        <f t="shared" si="328"/>
        <v>0</v>
      </c>
      <c r="Y238" s="58">
        <f t="shared" si="328"/>
        <v>0</v>
      </c>
      <c r="Z238" s="58">
        <f t="shared" si="296"/>
        <v>35000</v>
      </c>
      <c r="AA238" s="58">
        <f t="shared" si="297"/>
        <v>35000</v>
      </c>
      <c r="AB238" s="58">
        <f t="shared" si="298"/>
        <v>35000</v>
      </c>
    </row>
    <row r="239" spans="1:28" ht="26.4">
      <c r="A239" s="287"/>
      <c r="B239" s="86" t="s">
        <v>33</v>
      </c>
      <c r="C239" s="6" t="s">
        <v>8</v>
      </c>
      <c r="D239" s="6" t="s">
        <v>20</v>
      </c>
      <c r="E239" s="6" t="s">
        <v>98</v>
      </c>
      <c r="F239" s="188" t="s">
        <v>286</v>
      </c>
      <c r="G239" s="18" t="s">
        <v>32</v>
      </c>
      <c r="H239" s="192">
        <v>35000</v>
      </c>
      <c r="I239" s="192">
        <v>35000</v>
      </c>
      <c r="J239" s="192">
        <v>35000</v>
      </c>
      <c r="K239" s="192"/>
      <c r="L239" s="192"/>
      <c r="M239" s="192"/>
      <c r="N239" s="192">
        <f t="shared" si="317"/>
        <v>35000</v>
      </c>
      <c r="O239" s="192">
        <f t="shared" si="318"/>
        <v>35000</v>
      </c>
      <c r="P239" s="192">
        <f t="shared" si="319"/>
        <v>35000</v>
      </c>
      <c r="Q239" s="192"/>
      <c r="R239" s="192"/>
      <c r="S239" s="192"/>
      <c r="T239" s="192">
        <f t="shared" si="292"/>
        <v>35000</v>
      </c>
      <c r="U239" s="192">
        <f t="shared" si="293"/>
        <v>35000</v>
      </c>
      <c r="V239" s="192">
        <f t="shared" si="294"/>
        <v>35000</v>
      </c>
      <c r="W239" s="192"/>
      <c r="X239" s="192"/>
      <c r="Y239" s="192"/>
      <c r="Z239" s="192">
        <f t="shared" si="296"/>
        <v>35000</v>
      </c>
      <c r="AA239" s="192">
        <f t="shared" si="297"/>
        <v>35000</v>
      </c>
      <c r="AB239" s="192">
        <f t="shared" si="298"/>
        <v>35000</v>
      </c>
    </row>
    <row r="240" spans="1:28">
      <c r="A240" s="54"/>
      <c r="B240" s="85"/>
      <c r="C240" s="6"/>
      <c r="D240" s="6"/>
      <c r="E240" s="6"/>
      <c r="F240" s="6"/>
      <c r="G240" s="1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</row>
    <row r="241" spans="1:28" ht="27.6">
      <c r="A241" s="184" t="s">
        <v>4</v>
      </c>
      <c r="B241" s="157" t="s">
        <v>259</v>
      </c>
      <c r="C241" s="8" t="s">
        <v>10</v>
      </c>
      <c r="D241" s="8" t="s">
        <v>20</v>
      </c>
      <c r="E241" s="8" t="s">
        <v>98</v>
      </c>
      <c r="F241" s="8" t="s">
        <v>99</v>
      </c>
      <c r="G241" s="20"/>
      <c r="H241" s="60">
        <f>H242</f>
        <v>50000</v>
      </c>
      <c r="I241" s="60">
        <f t="shared" ref="I241:M241" si="329">I242</f>
        <v>50000</v>
      </c>
      <c r="J241" s="60">
        <f t="shared" si="329"/>
        <v>50000</v>
      </c>
      <c r="K241" s="60">
        <f t="shared" si="329"/>
        <v>0</v>
      </c>
      <c r="L241" s="60">
        <f t="shared" si="329"/>
        <v>0</v>
      </c>
      <c r="M241" s="60">
        <f t="shared" si="329"/>
        <v>0</v>
      </c>
      <c r="N241" s="60">
        <f t="shared" si="317"/>
        <v>50000</v>
      </c>
      <c r="O241" s="60">
        <f t="shared" si="318"/>
        <v>50000</v>
      </c>
      <c r="P241" s="60">
        <f t="shared" si="319"/>
        <v>50000</v>
      </c>
      <c r="Q241" s="60">
        <f t="shared" ref="Q241:S243" si="330">Q242</f>
        <v>0</v>
      </c>
      <c r="R241" s="60">
        <f t="shared" si="330"/>
        <v>0</v>
      </c>
      <c r="S241" s="60">
        <f t="shared" si="330"/>
        <v>0</v>
      </c>
      <c r="T241" s="60">
        <f t="shared" ref="T241:T244" si="331">N241+Q241</f>
        <v>50000</v>
      </c>
      <c r="U241" s="60">
        <f t="shared" ref="U241:U244" si="332">O241+R241</f>
        <v>50000</v>
      </c>
      <c r="V241" s="60">
        <f t="shared" ref="V241:V244" si="333">P241+S241</f>
        <v>50000</v>
      </c>
      <c r="W241" s="60">
        <f t="shared" ref="W241:Y243" si="334">W242</f>
        <v>0</v>
      </c>
      <c r="X241" s="60">
        <f t="shared" si="334"/>
        <v>0</v>
      </c>
      <c r="Y241" s="60">
        <f t="shared" si="334"/>
        <v>0</v>
      </c>
      <c r="Z241" s="60">
        <f t="shared" ref="Z241:Z244" si="335">T241+W241</f>
        <v>50000</v>
      </c>
      <c r="AA241" s="60">
        <f t="shared" ref="AA241:AA244" si="336">U241+X241</f>
        <v>50000</v>
      </c>
      <c r="AB241" s="60">
        <f t="shared" ref="AB241:AB244" si="337">V241+Y241</f>
        <v>50000</v>
      </c>
    </row>
    <row r="242" spans="1:28">
      <c r="A242" s="289"/>
      <c r="B242" s="155" t="s">
        <v>205</v>
      </c>
      <c r="C242" s="55" t="s">
        <v>10</v>
      </c>
      <c r="D242" s="55" t="s">
        <v>20</v>
      </c>
      <c r="E242" s="55" t="s">
        <v>98</v>
      </c>
      <c r="F242" s="55" t="s">
        <v>131</v>
      </c>
      <c r="G242" s="56"/>
      <c r="H242" s="65">
        <f t="shared" ref="H242:M243" si="338">H243</f>
        <v>50000</v>
      </c>
      <c r="I242" s="65">
        <f t="shared" si="338"/>
        <v>50000</v>
      </c>
      <c r="J242" s="65">
        <f t="shared" si="338"/>
        <v>50000</v>
      </c>
      <c r="K242" s="65">
        <f t="shared" si="338"/>
        <v>0</v>
      </c>
      <c r="L242" s="65">
        <f t="shared" si="338"/>
        <v>0</v>
      </c>
      <c r="M242" s="65">
        <f t="shared" si="338"/>
        <v>0</v>
      </c>
      <c r="N242" s="65">
        <f t="shared" si="317"/>
        <v>50000</v>
      </c>
      <c r="O242" s="65">
        <f t="shared" si="318"/>
        <v>50000</v>
      </c>
      <c r="P242" s="65">
        <f t="shared" si="319"/>
        <v>50000</v>
      </c>
      <c r="Q242" s="65">
        <f t="shared" si="330"/>
        <v>0</v>
      </c>
      <c r="R242" s="65">
        <f t="shared" si="330"/>
        <v>0</v>
      </c>
      <c r="S242" s="65">
        <f t="shared" si="330"/>
        <v>0</v>
      </c>
      <c r="T242" s="65">
        <f t="shared" si="331"/>
        <v>50000</v>
      </c>
      <c r="U242" s="65">
        <f t="shared" si="332"/>
        <v>50000</v>
      </c>
      <c r="V242" s="65">
        <f t="shared" si="333"/>
        <v>50000</v>
      </c>
      <c r="W242" s="65">
        <f t="shared" si="334"/>
        <v>0</v>
      </c>
      <c r="X242" s="65">
        <f t="shared" si="334"/>
        <v>0</v>
      </c>
      <c r="Y242" s="65">
        <f t="shared" si="334"/>
        <v>0</v>
      </c>
      <c r="Z242" s="65">
        <f t="shared" si="335"/>
        <v>50000</v>
      </c>
      <c r="AA242" s="65">
        <f t="shared" si="336"/>
        <v>50000</v>
      </c>
      <c r="AB242" s="65">
        <f t="shared" si="337"/>
        <v>50000</v>
      </c>
    </row>
    <row r="243" spans="1:28" ht="27.75" customHeight="1">
      <c r="A243" s="289"/>
      <c r="B243" s="82" t="s">
        <v>172</v>
      </c>
      <c r="C243" s="55" t="s">
        <v>10</v>
      </c>
      <c r="D243" s="55" t="s">
        <v>20</v>
      </c>
      <c r="E243" s="55" t="s">
        <v>98</v>
      </c>
      <c r="F243" s="55" t="s">
        <v>131</v>
      </c>
      <c r="G243" s="56" t="s">
        <v>31</v>
      </c>
      <c r="H243" s="65">
        <f t="shared" si="338"/>
        <v>50000</v>
      </c>
      <c r="I243" s="65">
        <f t="shared" si="338"/>
        <v>50000</v>
      </c>
      <c r="J243" s="65">
        <f t="shared" si="338"/>
        <v>50000</v>
      </c>
      <c r="K243" s="65">
        <f t="shared" si="338"/>
        <v>0</v>
      </c>
      <c r="L243" s="65">
        <f t="shared" si="338"/>
        <v>0</v>
      </c>
      <c r="M243" s="65">
        <f t="shared" si="338"/>
        <v>0</v>
      </c>
      <c r="N243" s="65">
        <f t="shared" si="317"/>
        <v>50000</v>
      </c>
      <c r="O243" s="65">
        <f t="shared" si="318"/>
        <v>50000</v>
      </c>
      <c r="P243" s="65">
        <f t="shared" si="319"/>
        <v>50000</v>
      </c>
      <c r="Q243" s="65">
        <f t="shared" si="330"/>
        <v>0</v>
      </c>
      <c r="R243" s="65">
        <f t="shared" si="330"/>
        <v>0</v>
      </c>
      <c r="S243" s="65">
        <f t="shared" si="330"/>
        <v>0</v>
      </c>
      <c r="T243" s="65">
        <f t="shared" si="331"/>
        <v>50000</v>
      </c>
      <c r="U243" s="65">
        <f t="shared" si="332"/>
        <v>50000</v>
      </c>
      <c r="V243" s="65">
        <f t="shared" si="333"/>
        <v>50000</v>
      </c>
      <c r="W243" s="65">
        <f t="shared" si="334"/>
        <v>0</v>
      </c>
      <c r="X243" s="65">
        <f t="shared" si="334"/>
        <v>0</v>
      </c>
      <c r="Y243" s="65">
        <f t="shared" si="334"/>
        <v>0</v>
      </c>
      <c r="Z243" s="65">
        <f t="shared" si="335"/>
        <v>50000</v>
      </c>
      <c r="AA243" s="65">
        <f t="shared" si="336"/>
        <v>50000</v>
      </c>
      <c r="AB243" s="65">
        <f t="shared" si="337"/>
        <v>50000</v>
      </c>
    </row>
    <row r="244" spans="1:28" ht="26.4">
      <c r="A244" s="289"/>
      <c r="B244" s="86" t="s">
        <v>33</v>
      </c>
      <c r="C244" s="55" t="s">
        <v>10</v>
      </c>
      <c r="D244" s="55" t="s">
        <v>20</v>
      </c>
      <c r="E244" s="55" t="s">
        <v>98</v>
      </c>
      <c r="F244" s="55" t="s">
        <v>131</v>
      </c>
      <c r="G244" s="56" t="s">
        <v>32</v>
      </c>
      <c r="H244" s="62">
        <v>50000</v>
      </c>
      <c r="I244" s="62">
        <v>50000</v>
      </c>
      <c r="J244" s="62">
        <v>50000</v>
      </c>
      <c r="K244" s="62"/>
      <c r="L244" s="62"/>
      <c r="M244" s="62"/>
      <c r="N244" s="62">
        <f t="shared" si="317"/>
        <v>50000</v>
      </c>
      <c r="O244" s="62">
        <f t="shared" si="318"/>
        <v>50000</v>
      </c>
      <c r="P244" s="62">
        <f t="shared" si="319"/>
        <v>50000</v>
      </c>
      <c r="Q244" s="62"/>
      <c r="R244" s="62"/>
      <c r="S244" s="62"/>
      <c r="T244" s="62">
        <f t="shared" si="331"/>
        <v>50000</v>
      </c>
      <c r="U244" s="62">
        <f t="shared" si="332"/>
        <v>50000</v>
      </c>
      <c r="V244" s="62">
        <f t="shared" si="333"/>
        <v>50000</v>
      </c>
      <c r="W244" s="62"/>
      <c r="X244" s="62"/>
      <c r="Y244" s="62"/>
      <c r="Z244" s="62">
        <f t="shared" si="335"/>
        <v>50000</v>
      </c>
      <c r="AA244" s="62">
        <f t="shared" si="336"/>
        <v>50000</v>
      </c>
      <c r="AB244" s="62">
        <f t="shared" si="337"/>
        <v>50000</v>
      </c>
    </row>
    <row r="245" spans="1:28">
      <c r="A245" s="183"/>
      <c r="B245" s="85"/>
      <c r="C245" s="5"/>
      <c r="D245" s="5"/>
      <c r="E245" s="5"/>
      <c r="F245" s="6"/>
      <c r="G245" s="18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</row>
    <row r="246" spans="1:28" ht="41.4">
      <c r="A246" s="52" t="s">
        <v>5</v>
      </c>
      <c r="B246" s="96" t="s">
        <v>260</v>
      </c>
      <c r="C246" s="7" t="s">
        <v>83</v>
      </c>
      <c r="D246" s="7" t="s">
        <v>20</v>
      </c>
      <c r="E246" s="7" t="s">
        <v>98</v>
      </c>
      <c r="F246" s="7" t="s">
        <v>99</v>
      </c>
      <c r="G246" s="19"/>
      <c r="H246" s="59">
        <f>+H247+H254</f>
        <v>8194000</v>
      </c>
      <c r="I246" s="59">
        <f t="shared" ref="I246:J246" si="339">+I247+I254</f>
        <v>8241493.3599999994</v>
      </c>
      <c r="J246" s="59">
        <f t="shared" si="339"/>
        <v>8289728.29</v>
      </c>
      <c r="K246" s="59">
        <f t="shared" ref="K246:M246" si="340">+K247+K254</f>
        <v>355000</v>
      </c>
      <c r="L246" s="59">
        <f t="shared" si="340"/>
        <v>0</v>
      </c>
      <c r="M246" s="59">
        <f t="shared" si="340"/>
        <v>0</v>
      </c>
      <c r="N246" s="59">
        <f t="shared" si="317"/>
        <v>8549000</v>
      </c>
      <c r="O246" s="59">
        <f t="shared" si="318"/>
        <v>8241493.3599999994</v>
      </c>
      <c r="P246" s="59">
        <f t="shared" si="319"/>
        <v>8289728.29</v>
      </c>
      <c r="Q246" s="59">
        <f t="shared" ref="Q246:S246" si="341">+Q247+Q254</f>
        <v>209000</v>
      </c>
      <c r="R246" s="59">
        <f t="shared" si="341"/>
        <v>0</v>
      </c>
      <c r="S246" s="59">
        <f t="shared" si="341"/>
        <v>0</v>
      </c>
      <c r="T246" s="59">
        <f t="shared" ref="T246:T260" si="342">N246+Q246</f>
        <v>8758000</v>
      </c>
      <c r="U246" s="59">
        <f t="shared" ref="U246:U260" si="343">O246+R246</f>
        <v>8241493.3599999994</v>
      </c>
      <c r="V246" s="59">
        <f t="shared" ref="V246:V260" si="344">P246+S246</f>
        <v>8289728.29</v>
      </c>
      <c r="W246" s="59">
        <f t="shared" ref="W246:Y246" si="345">+W247+W254</f>
        <v>0</v>
      </c>
      <c r="X246" s="59">
        <f t="shared" si="345"/>
        <v>0</v>
      </c>
      <c r="Y246" s="59">
        <f t="shared" si="345"/>
        <v>0</v>
      </c>
      <c r="Z246" s="59">
        <f t="shared" ref="Z246:Z260" si="346">T246+W246</f>
        <v>8758000</v>
      </c>
      <c r="AA246" s="59">
        <f t="shared" ref="AA246:AA260" si="347">U246+X246</f>
        <v>8241493.3599999994</v>
      </c>
      <c r="AB246" s="59">
        <f t="shared" ref="AB246:AB260" si="348">V246+Y246</f>
        <v>8289728.29</v>
      </c>
    </row>
    <row r="247" spans="1:28" ht="39.6">
      <c r="A247" s="178"/>
      <c r="B247" s="87" t="s">
        <v>206</v>
      </c>
      <c r="C247" s="11" t="s">
        <v>83</v>
      </c>
      <c r="D247" s="6" t="s">
        <v>20</v>
      </c>
      <c r="E247" s="6" t="s">
        <v>98</v>
      </c>
      <c r="F247" s="101" t="s">
        <v>207</v>
      </c>
      <c r="G247" s="56"/>
      <c r="H247" s="61">
        <f>H248+H250+H252</f>
        <v>4256000</v>
      </c>
      <c r="I247" s="61">
        <f t="shared" ref="I247:J247" si="349">I248+I250+I252</f>
        <v>4281028.92</v>
      </c>
      <c r="J247" s="61">
        <f t="shared" si="349"/>
        <v>4306619.21</v>
      </c>
      <c r="K247" s="61">
        <f t="shared" ref="K247:M247" si="350">K248+K250+K252</f>
        <v>355000</v>
      </c>
      <c r="L247" s="61">
        <f t="shared" si="350"/>
        <v>0</v>
      </c>
      <c r="M247" s="61">
        <f t="shared" si="350"/>
        <v>0</v>
      </c>
      <c r="N247" s="61">
        <f t="shared" si="317"/>
        <v>4611000</v>
      </c>
      <c r="O247" s="61">
        <f t="shared" si="318"/>
        <v>4281028.92</v>
      </c>
      <c r="P247" s="61">
        <f t="shared" si="319"/>
        <v>4306619.21</v>
      </c>
      <c r="Q247" s="61">
        <f t="shared" ref="Q247:S247" si="351">Q248+Q250+Q252</f>
        <v>209000</v>
      </c>
      <c r="R247" s="61">
        <f t="shared" si="351"/>
        <v>0</v>
      </c>
      <c r="S247" s="61">
        <f t="shared" si="351"/>
        <v>0</v>
      </c>
      <c r="T247" s="61">
        <f t="shared" si="342"/>
        <v>4820000</v>
      </c>
      <c r="U247" s="61">
        <f t="shared" si="343"/>
        <v>4281028.92</v>
      </c>
      <c r="V247" s="61">
        <f t="shared" si="344"/>
        <v>4306619.21</v>
      </c>
      <c r="W247" s="61">
        <f t="shared" ref="W247:Y247" si="352">W248+W250+W252</f>
        <v>0</v>
      </c>
      <c r="X247" s="61">
        <f t="shared" si="352"/>
        <v>0</v>
      </c>
      <c r="Y247" s="61">
        <f t="shared" si="352"/>
        <v>0</v>
      </c>
      <c r="Z247" s="61">
        <f t="shared" si="346"/>
        <v>4820000</v>
      </c>
      <c r="AA247" s="61">
        <f t="shared" si="347"/>
        <v>4281028.92</v>
      </c>
      <c r="AB247" s="61">
        <f t="shared" si="348"/>
        <v>4306619.21</v>
      </c>
    </row>
    <row r="248" spans="1:28" ht="39.6">
      <c r="A248" s="178"/>
      <c r="B248" s="82" t="s">
        <v>49</v>
      </c>
      <c r="C248" s="6" t="s">
        <v>83</v>
      </c>
      <c r="D248" s="6" t="s">
        <v>20</v>
      </c>
      <c r="E248" s="6" t="s">
        <v>98</v>
      </c>
      <c r="F248" s="101" t="s">
        <v>207</v>
      </c>
      <c r="G248" s="56" t="s">
        <v>47</v>
      </c>
      <c r="H248" s="61">
        <f>H249</f>
        <v>2581000</v>
      </c>
      <c r="I248" s="61">
        <f t="shared" ref="I248:M248" si="353">I249</f>
        <v>2606028.92</v>
      </c>
      <c r="J248" s="61">
        <f t="shared" si="353"/>
        <v>2631619.21</v>
      </c>
      <c r="K248" s="61">
        <f t="shared" si="353"/>
        <v>0</v>
      </c>
      <c r="L248" s="61">
        <f t="shared" si="353"/>
        <v>0</v>
      </c>
      <c r="M248" s="61">
        <f t="shared" si="353"/>
        <v>0</v>
      </c>
      <c r="N248" s="61">
        <f t="shared" si="317"/>
        <v>2581000</v>
      </c>
      <c r="O248" s="61">
        <f t="shared" si="318"/>
        <v>2606028.92</v>
      </c>
      <c r="P248" s="61">
        <f t="shared" si="319"/>
        <v>2631619.21</v>
      </c>
      <c r="Q248" s="61">
        <f t="shared" ref="Q248:S248" si="354">Q249</f>
        <v>0</v>
      </c>
      <c r="R248" s="61">
        <f t="shared" si="354"/>
        <v>0</v>
      </c>
      <c r="S248" s="61">
        <f t="shared" si="354"/>
        <v>0</v>
      </c>
      <c r="T248" s="61">
        <f t="shared" si="342"/>
        <v>2581000</v>
      </c>
      <c r="U248" s="61">
        <f t="shared" si="343"/>
        <v>2606028.92</v>
      </c>
      <c r="V248" s="61">
        <f t="shared" si="344"/>
        <v>2631619.21</v>
      </c>
      <c r="W248" s="61">
        <f t="shared" ref="W248:Y248" si="355">W249</f>
        <v>0</v>
      </c>
      <c r="X248" s="61">
        <f t="shared" si="355"/>
        <v>0</v>
      </c>
      <c r="Y248" s="61">
        <f t="shared" si="355"/>
        <v>0</v>
      </c>
      <c r="Z248" s="61">
        <f t="shared" si="346"/>
        <v>2581000</v>
      </c>
      <c r="AA248" s="61">
        <f t="shared" si="347"/>
        <v>2606028.92</v>
      </c>
      <c r="AB248" s="61">
        <f t="shared" si="348"/>
        <v>2631619.21</v>
      </c>
    </row>
    <row r="249" spans="1:28">
      <c r="A249" s="178"/>
      <c r="B249" s="82" t="s">
        <v>62</v>
      </c>
      <c r="C249" s="6" t="s">
        <v>83</v>
      </c>
      <c r="D249" s="6" t="s">
        <v>20</v>
      </c>
      <c r="E249" s="6" t="s">
        <v>98</v>
      </c>
      <c r="F249" s="101" t="s">
        <v>207</v>
      </c>
      <c r="G249" s="56" t="s">
        <v>63</v>
      </c>
      <c r="H249" s="61">
        <v>2581000</v>
      </c>
      <c r="I249" s="61">
        <v>2606028.92</v>
      </c>
      <c r="J249" s="61">
        <v>2631619.21</v>
      </c>
      <c r="K249" s="61"/>
      <c r="L249" s="61"/>
      <c r="M249" s="61"/>
      <c r="N249" s="61">
        <f t="shared" si="317"/>
        <v>2581000</v>
      </c>
      <c r="O249" s="61">
        <f t="shared" si="318"/>
        <v>2606028.92</v>
      </c>
      <c r="P249" s="61">
        <f t="shared" si="319"/>
        <v>2631619.21</v>
      </c>
      <c r="Q249" s="61"/>
      <c r="R249" s="61"/>
      <c r="S249" s="61"/>
      <c r="T249" s="61">
        <f t="shared" si="342"/>
        <v>2581000</v>
      </c>
      <c r="U249" s="61">
        <f t="shared" si="343"/>
        <v>2606028.92</v>
      </c>
      <c r="V249" s="61">
        <f t="shared" si="344"/>
        <v>2631619.21</v>
      </c>
      <c r="W249" s="61"/>
      <c r="X249" s="61"/>
      <c r="Y249" s="61"/>
      <c r="Z249" s="61">
        <f t="shared" si="346"/>
        <v>2581000</v>
      </c>
      <c r="AA249" s="61">
        <f t="shared" si="347"/>
        <v>2606028.92</v>
      </c>
      <c r="AB249" s="61">
        <f t="shared" si="348"/>
        <v>2631619.21</v>
      </c>
    </row>
    <row r="250" spans="1:28" ht="26.4">
      <c r="A250" s="178"/>
      <c r="B250" s="82" t="s">
        <v>172</v>
      </c>
      <c r="C250" s="6" t="s">
        <v>83</v>
      </c>
      <c r="D250" s="6" t="s">
        <v>20</v>
      </c>
      <c r="E250" s="6" t="s">
        <v>98</v>
      </c>
      <c r="F250" s="101" t="s">
        <v>207</v>
      </c>
      <c r="G250" s="56" t="s">
        <v>31</v>
      </c>
      <c r="H250" s="61">
        <f>H251</f>
        <v>1640000</v>
      </c>
      <c r="I250" s="61">
        <f t="shared" ref="I250:M250" si="356">I251</f>
        <v>1640000</v>
      </c>
      <c r="J250" s="61">
        <f t="shared" si="356"/>
        <v>1640000</v>
      </c>
      <c r="K250" s="61">
        <f t="shared" si="356"/>
        <v>355000</v>
      </c>
      <c r="L250" s="61">
        <f t="shared" si="356"/>
        <v>0</v>
      </c>
      <c r="M250" s="61">
        <f t="shared" si="356"/>
        <v>0</v>
      </c>
      <c r="N250" s="61">
        <f t="shared" si="317"/>
        <v>1995000</v>
      </c>
      <c r="O250" s="61">
        <f t="shared" si="318"/>
        <v>1640000</v>
      </c>
      <c r="P250" s="61">
        <f t="shared" si="319"/>
        <v>1640000</v>
      </c>
      <c r="Q250" s="61">
        <f t="shared" ref="Q250:S250" si="357">Q251</f>
        <v>209000</v>
      </c>
      <c r="R250" s="61">
        <f t="shared" si="357"/>
        <v>0</v>
      </c>
      <c r="S250" s="61">
        <f t="shared" si="357"/>
        <v>0</v>
      </c>
      <c r="T250" s="61">
        <f t="shared" si="342"/>
        <v>2204000</v>
      </c>
      <c r="U250" s="61">
        <f t="shared" si="343"/>
        <v>1640000</v>
      </c>
      <c r="V250" s="61">
        <f t="shared" si="344"/>
        <v>1640000</v>
      </c>
      <c r="W250" s="61">
        <f t="shared" ref="W250:Y250" si="358">W251</f>
        <v>0</v>
      </c>
      <c r="X250" s="61">
        <f t="shared" si="358"/>
        <v>0</v>
      </c>
      <c r="Y250" s="61">
        <f t="shared" si="358"/>
        <v>0</v>
      </c>
      <c r="Z250" s="61">
        <f t="shared" si="346"/>
        <v>2204000</v>
      </c>
      <c r="AA250" s="61">
        <f t="shared" si="347"/>
        <v>1640000</v>
      </c>
      <c r="AB250" s="61">
        <f t="shared" si="348"/>
        <v>1640000</v>
      </c>
    </row>
    <row r="251" spans="1:28" ht="26.4">
      <c r="A251" s="178"/>
      <c r="B251" s="86" t="s">
        <v>33</v>
      </c>
      <c r="C251" s="6" t="s">
        <v>83</v>
      </c>
      <c r="D251" s="6" t="s">
        <v>20</v>
      </c>
      <c r="E251" s="6" t="s">
        <v>98</v>
      </c>
      <c r="F251" s="101" t="s">
        <v>207</v>
      </c>
      <c r="G251" s="56" t="s">
        <v>32</v>
      </c>
      <c r="H251" s="61">
        <v>1640000</v>
      </c>
      <c r="I251" s="61">
        <v>1640000</v>
      </c>
      <c r="J251" s="61">
        <v>1640000</v>
      </c>
      <c r="K251" s="61">
        <v>355000</v>
      </c>
      <c r="L251" s="61"/>
      <c r="M251" s="61"/>
      <c r="N251" s="61">
        <f t="shared" si="317"/>
        <v>1995000</v>
      </c>
      <c r="O251" s="61">
        <f t="shared" si="318"/>
        <v>1640000</v>
      </c>
      <c r="P251" s="61">
        <f t="shared" si="319"/>
        <v>1640000</v>
      </c>
      <c r="Q251" s="61">
        <v>209000</v>
      </c>
      <c r="R251" s="61"/>
      <c r="S251" s="61"/>
      <c r="T251" s="61">
        <f t="shared" si="342"/>
        <v>2204000</v>
      </c>
      <c r="U251" s="61">
        <f t="shared" si="343"/>
        <v>1640000</v>
      </c>
      <c r="V251" s="61">
        <f t="shared" si="344"/>
        <v>1640000</v>
      </c>
      <c r="W251" s="61"/>
      <c r="X251" s="61"/>
      <c r="Y251" s="61"/>
      <c r="Z251" s="61">
        <f t="shared" si="346"/>
        <v>2204000</v>
      </c>
      <c r="AA251" s="61">
        <f t="shared" si="347"/>
        <v>1640000</v>
      </c>
      <c r="AB251" s="61">
        <f t="shared" si="348"/>
        <v>1640000</v>
      </c>
    </row>
    <row r="252" spans="1:28">
      <c r="A252" s="178"/>
      <c r="B252" s="72" t="s">
        <v>45</v>
      </c>
      <c r="C252" s="6" t="s">
        <v>83</v>
      </c>
      <c r="D252" s="6" t="s">
        <v>20</v>
      </c>
      <c r="E252" s="6" t="s">
        <v>98</v>
      </c>
      <c r="F252" s="101" t="s">
        <v>207</v>
      </c>
      <c r="G252" s="37" t="s">
        <v>43</v>
      </c>
      <c r="H252" s="61">
        <f>H253</f>
        <v>35000</v>
      </c>
      <c r="I252" s="61">
        <f t="shared" ref="I252:M252" si="359">I253</f>
        <v>35000</v>
      </c>
      <c r="J252" s="61">
        <f t="shared" si="359"/>
        <v>35000</v>
      </c>
      <c r="K252" s="61">
        <f t="shared" si="359"/>
        <v>0</v>
      </c>
      <c r="L252" s="61">
        <f t="shared" si="359"/>
        <v>0</v>
      </c>
      <c r="M252" s="61">
        <f t="shared" si="359"/>
        <v>0</v>
      </c>
      <c r="N252" s="61">
        <f t="shared" si="317"/>
        <v>35000</v>
      </c>
      <c r="O252" s="61">
        <f t="shared" si="318"/>
        <v>35000</v>
      </c>
      <c r="P252" s="61">
        <f t="shared" si="319"/>
        <v>35000</v>
      </c>
      <c r="Q252" s="61">
        <f t="shared" ref="Q252:S252" si="360">Q253</f>
        <v>0</v>
      </c>
      <c r="R252" s="61">
        <f t="shared" si="360"/>
        <v>0</v>
      </c>
      <c r="S252" s="61">
        <f t="shared" si="360"/>
        <v>0</v>
      </c>
      <c r="T252" s="61">
        <f t="shared" si="342"/>
        <v>35000</v>
      </c>
      <c r="U252" s="61">
        <f t="shared" si="343"/>
        <v>35000</v>
      </c>
      <c r="V252" s="61">
        <f t="shared" si="344"/>
        <v>35000</v>
      </c>
      <c r="W252" s="61">
        <f t="shared" ref="W252:Y252" si="361">W253</f>
        <v>0</v>
      </c>
      <c r="X252" s="61">
        <f t="shared" si="361"/>
        <v>0</v>
      </c>
      <c r="Y252" s="61">
        <f t="shared" si="361"/>
        <v>0</v>
      </c>
      <c r="Z252" s="61">
        <f t="shared" si="346"/>
        <v>35000</v>
      </c>
      <c r="AA252" s="61">
        <f t="shared" si="347"/>
        <v>35000</v>
      </c>
      <c r="AB252" s="61">
        <f t="shared" si="348"/>
        <v>35000</v>
      </c>
    </row>
    <row r="253" spans="1:28">
      <c r="A253" s="178"/>
      <c r="B253" s="143" t="s">
        <v>54</v>
      </c>
      <c r="C253" s="11" t="s">
        <v>83</v>
      </c>
      <c r="D253" s="6" t="s">
        <v>20</v>
      </c>
      <c r="E253" s="6" t="s">
        <v>98</v>
      </c>
      <c r="F253" s="101" t="s">
        <v>207</v>
      </c>
      <c r="G253" s="37" t="s">
        <v>55</v>
      </c>
      <c r="H253" s="61">
        <v>35000</v>
      </c>
      <c r="I253" s="61">
        <v>35000</v>
      </c>
      <c r="J253" s="61">
        <v>35000</v>
      </c>
      <c r="K253" s="61"/>
      <c r="L253" s="61"/>
      <c r="M253" s="61"/>
      <c r="N253" s="61">
        <f t="shared" si="317"/>
        <v>35000</v>
      </c>
      <c r="O253" s="61">
        <f t="shared" si="318"/>
        <v>35000</v>
      </c>
      <c r="P253" s="61">
        <f t="shared" si="319"/>
        <v>35000</v>
      </c>
      <c r="Q253" s="61"/>
      <c r="R253" s="61"/>
      <c r="S253" s="61"/>
      <c r="T253" s="61">
        <f t="shared" si="342"/>
        <v>35000</v>
      </c>
      <c r="U253" s="61">
        <f t="shared" si="343"/>
        <v>35000</v>
      </c>
      <c r="V253" s="61">
        <f t="shared" si="344"/>
        <v>35000</v>
      </c>
      <c r="W253" s="61"/>
      <c r="X253" s="61"/>
      <c r="Y253" s="61"/>
      <c r="Z253" s="61">
        <f t="shared" si="346"/>
        <v>35000</v>
      </c>
      <c r="AA253" s="61">
        <f t="shared" si="347"/>
        <v>35000</v>
      </c>
      <c r="AB253" s="61">
        <f t="shared" si="348"/>
        <v>35000</v>
      </c>
    </row>
    <row r="254" spans="1:28" ht="39.6">
      <c r="A254" s="178"/>
      <c r="B254" s="194" t="s">
        <v>208</v>
      </c>
      <c r="C254" s="6" t="s">
        <v>83</v>
      </c>
      <c r="D254" s="6" t="s">
        <v>20</v>
      </c>
      <c r="E254" s="6" t="s">
        <v>98</v>
      </c>
      <c r="F254" s="101" t="s">
        <v>209</v>
      </c>
      <c r="G254" s="56"/>
      <c r="H254" s="61">
        <f>H255+H257+H259</f>
        <v>3938000</v>
      </c>
      <c r="I254" s="61">
        <f t="shared" ref="I254:J254" si="362">I255+I257+I259</f>
        <v>3960464.44</v>
      </c>
      <c r="J254" s="61">
        <f t="shared" si="362"/>
        <v>3983109.08</v>
      </c>
      <c r="K254" s="61">
        <f t="shared" ref="K254:M254" si="363">K255+K257+K259</f>
        <v>0</v>
      </c>
      <c r="L254" s="61">
        <f t="shared" si="363"/>
        <v>0</v>
      </c>
      <c r="M254" s="61">
        <f t="shared" si="363"/>
        <v>0</v>
      </c>
      <c r="N254" s="61">
        <f t="shared" si="317"/>
        <v>3938000</v>
      </c>
      <c r="O254" s="61">
        <f t="shared" si="318"/>
        <v>3960464.44</v>
      </c>
      <c r="P254" s="61">
        <f t="shared" si="319"/>
        <v>3983109.08</v>
      </c>
      <c r="Q254" s="61">
        <f t="shared" ref="Q254:S254" si="364">Q255+Q257+Q259</f>
        <v>0</v>
      </c>
      <c r="R254" s="61">
        <f t="shared" si="364"/>
        <v>0</v>
      </c>
      <c r="S254" s="61">
        <f t="shared" si="364"/>
        <v>0</v>
      </c>
      <c r="T254" s="61">
        <f t="shared" si="342"/>
        <v>3938000</v>
      </c>
      <c r="U254" s="61">
        <f t="shared" si="343"/>
        <v>3960464.44</v>
      </c>
      <c r="V254" s="61">
        <f t="shared" si="344"/>
        <v>3983109.08</v>
      </c>
      <c r="W254" s="61">
        <f t="shared" ref="W254:Y254" si="365">W255+W257+W259</f>
        <v>0</v>
      </c>
      <c r="X254" s="61">
        <f t="shared" si="365"/>
        <v>0</v>
      </c>
      <c r="Y254" s="61">
        <f t="shared" si="365"/>
        <v>0</v>
      </c>
      <c r="Z254" s="61">
        <f t="shared" si="346"/>
        <v>3938000</v>
      </c>
      <c r="AA254" s="61">
        <f t="shared" si="347"/>
        <v>3960464.44</v>
      </c>
      <c r="AB254" s="61">
        <f t="shared" si="348"/>
        <v>3983109.08</v>
      </c>
    </row>
    <row r="255" spans="1:28" ht="39.6">
      <c r="A255" s="178"/>
      <c r="B255" s="82" t="s">
        <v>49</v>
      </c>
      <c r="C255" s="6" t="s">
        <v>83</v>
      </c>
      <c r="D255" s="6" t="s">
        <v>20</v>
      </c>
      <c r="E255" s="6" t="s">
        <v>98</v>
      </c>
      <c r="F255" s="101" t="s">
        <v>209</v>
      </c>
      <c r="G255" s="56" t="s">
        <v>47</v>
      </c>
      <c r="H255" s="61">
        <f>H256</f>
        <v>2262000</v>
      </c>
      <c r="I255" s="61">
        <f t="shared" ref="I255:M255" si="366">I256</f>
        <v>2284464.44</v>
      </c>
      <c r="J255" s="61">
        <f t="shared" si="366"/>
        <v>2307109.08</v>
      </c>
      <c r="K255" s="61">
        <f t="shared" si="366"/>
        <v>0</v>
      </c>
      <c r="L255" s="61">
        <f t="shared" si="366"/>
        <v>0</v>
      </c>
      <c r="M255" s="61">
        <f t="shared" si="366"/>
        <v>0</v>
      </c>
      <c r="N255" s="61">
        <f t="shared" si="317"/>
        <v>2262000</v>
      </c>
      <c r="O255" s="61">
        <f t="shared" si="318"/>
        <v>2284464.44</v>
      </c>
      <c r="P255" s="61">
        <f t="shared" si="319"/>
        <v>2307109.08</v>
      </c>
      <c r="Q255" s="61">
        <f t="shared" ref="Q255:S255" si="367">Q256</f>
        <v>0</v>
      </c>
      <c r="R255" s="61">
        <f t="shared" si="367"/>
        <v>0</v>
      </c>
      <c r="S255" s="61">
        <f t="shared" si="367"/>
        <v>0</v>
      </c>
      <c r="T255" s="61">
        <f t="shared" si="342"/>
        <v>2262000</v>
      </c>
      <c r="U255" s="61">
        <f t="shared" si="343"/>
        <v>2284464.44</v>
      </c>
      <c r="V255" s="61">
        <f t="shared" si="344"/>
        <v>2307109.08</v>
      </c>
      <c r="W255" s="61">
        <f t="shared" ref="W255:Y255" si="368">W256</f>
        <v>0</v>
      </c>
      <c r="X255" s="61">
        <f t="shared" si="368"/>
        <v>0</v>
      </c>
      <c r="Y255" s="61">
        <f t="shared" si="368"/>
        <v>0</v>
      </c>
      <c r="Z255" s="61">
        <f t="shared" si="346"/>
        <v>2262000</v>
      </c>
      <c r="AA255" s="61">
        <f t="shared" si="347"/>
        <v>2284464.44</v>
      </c>
      <c r="AB255" s="61">
        <f t="shared" si="348"/>
        <v>2307109.08</v>
      </c>
    </row>
    <row r="256" spans="1:28">
      <c r="A256" s="178"/>
      <c r="B256" s="82" t="s">
        <v>62</v>
      </c>
      <c r="C256" s="6" t="s">
        <v>83</v>
      </c>
      <c r="D256" s="6" t="s">
        <v>20</v>
      </c>
      <c r="E256" s="6" t="s">
        <v>98</v>
      </c>
      <c r="F256" s="101" t="s">
        <v>209</v>
      </c>
      <c r="G256" s="56" t="s">
        <v>63</v>
      </c>
      <c r="H256" s="61">
        <v>2262000</v>
      </c>
      <c r="I256" s="61">
        <v>2284464.44</v>
      </c>
      <c r="J256" s="61">
        <v>2307109.08</v>
      </c>
      <c r="K256" s="61"/>
      <c r="L256" s="61"/>
      <c r="M256" s="61"/>
      <c r="N256" s="61">
        <f t="shared" si="317"/>
        <v>2262000</v>
      </c>
      <c r="O256" s="61">
        <f t="shared" si="318"/>
        <v>2284464.44</v>
      </c>
      <c r="P256" s="61">
        <f t="shared" si="319"/>
        <v>2307109.08</v>
      </c>
      <c r="Q256" s="61"/>
      <c r="R256" s="61"/>
      <c r="S256" s="61"/>
      <c r="T256" s="61">
        <f t="shared" si="342"/>
        <v>2262000</v>
      </c>
      <c r="U256" s="61">
        <f t="shared" si="343"/>
        <v>2284464.44</v>
      </c>
      <c r="V256" s="61">
        <f t="shared" si="344"/>
        <v>2307109.08</v>
      </c>
      <c r="W256" s="61"/>
      <c r="X256" s="61"/>
      <c r="Y256" s="61"/>
      <c r="Z256" s="61">
        <f t="shared" si="346"/>
        <v>2262000</v>
      </c>
      <c r="AA256" s="61">
        <f t="shared" si="347"/>
        <v>2284464.44</v>
      </c>
      <c r="AB256" s="61">
        <f t="shared" si="348"/>
        <v>2307109.08</v>
      </c>
    </row>
    <row r="257" spans="1:28" ht="26.4">
      <c r="A257" s="178"/>
      <c r="B257" s="82" t="s">
        <v>172</v>
      </c>
      <c r="C257" s="6" t="s">
        <v>83</v>
      </c>
      <c r="D257" s="6" t="s">
        <v>20</v>
      </c>
      <c r="E257" s="6" t="s">
        <v>98</v>
      </c>
      <c r="F257" s="101" t="s">
        <v>209</v>
      </c>
      <c r="G257" s="56" t="s">
        <v>31</v>
      </c>
      <c r="H257" s="61">
        <f>H258</f>
        <v>1639000</v>
      </c>
      <c r="I257" s="61">
        <f t="shared" ref="I257:M257" si="369">I258</f>
        <v>1639000</v>
      </c>
      <c r="J257" s="61">
        <f t="shared" si="369"/>
        <v>1639000</v>
      </c>
      <c r="K257" s="61">
        <f t="shared" si="369"/>
        <v>0</v>
      </c>
      <c r="L257" s="61">
        <f t="shared" si="369"/>
        <v>0</v>
      </c>
      <c r="M257" s="61">
        <f t="shared" si="369"/>
        <v>0</v>
      </c>
      <c r="N257" s="61">
        <f t="shared" si="317"/>
        <v>1639000</v>
      </c>
      <c r="O257" s="61">
        <f t="shared" si="318"/>
        <v>1639000</v>
      </c>
      <c r="P257" s="61">
        <f t="shared" si="319"/>
        <v>1639000</v>
      </c>
      <c r="Q257" s="61">
        <f t="shared" ref="Q257:S257" si="370">Q258</f>
        <v>0</v>
      </c>
      <c r="R257" s="61">
        <f t="shared" si="370"/>
        <v>0</v>
      </c>
      <c r="S257" s="61">
        <f t="shared" si="370"/>
        <v>0</v>
      </c>
      <c r="T257" s="61">
        <f t="shared" si="342"/>
        <v>1639000</v>
      </c>
      <c r="U257" s="61">
        <f t="shared" si="343"/>
        <v>1639000</v>
      </c>
      <c r="V257" s="61">
        <f t="shared" si="344"/>
        <v>1639000</v>
      </c>
      <c r="W257" s="61">
        <f t="shared" ref="W257:Y257" si="371">W258</f>
        <v>0</v>
      </c>
      <c r="X257" s="61">
        <f t="shared" si="371"/>
        <v>0</v>
      </c>
      <c r="Y257" s="61">
        <f t="shared" si="371"/>
        <v>0</v>
      </c>
      <c r="Z257" s="61">
        <f t="shared" si="346"/>
        <v>1639000</v>
      </c>
      <c r="AA257" s="61">
        <f t="shared" si="347"/>
        <v>1639000</v>
      </c>
      <c r="AB257" s="61">
        <f t="shared" si="348"/>
        <v>1639000</v>
      </c>
    </row>
    <row r="258" spans="1:28" ht="26.4">
      <c r="A258" s="178"/>
      <c r="B258" s="86" t="s">
        <v>33</v>
      </c>
      <c r="C258" s="6" t="s">
        <v>83</v>
      </c>
      <c r="D258" s="6" t="s">
        <v>20</v>
      </c>
      <c r="E258" s="6" t="s">
        <v>98</v>
      </c>
      <c r="F258" s="101" t="s">
        <v>209</v>
      </c>
      <c r="G258" s="56" t="s">
        <v>32</v>
      </c>
      <c r="H258" s="61">
        <v>1639000</v>
      </c>
      <c r="I258" s="61">
        <v>1639000</v>
      </c>
      <c r="J258" s="61">
        <v>1639000</v>
      </c>
      <c r="K258" s="61"/>
      <c r="L258" s="61"/>
      <c r="M258" s="61"/>
      <c r="N258" s="61">
        <f t="shared" si="317"/>
        <v>1639000</v>
      </c>
      <c r="O258" s="61">
        <f t="shared" si="318"/>
        <v>1639000</v>
      </c>
      <c r="P258" s="61">
        <f t="shared" si="319"/>
        <v>1639000</v>
      </c>
      <c r="Q258" s="61"/>
      <c r="R258" s="61"/>
      <c r="S258" s="61"/>
      <c r="T258" s="61">
        <f t="shared" si="342"/>
        <v>1639000</v>
      </c>
      <c r="U258" s="61">
        <f t="shared" si="343"/>
        <v>1639000</v>
      </c>
      <c r="V258" s="61">
        <f t="shared" si="344"/>
        <v>1639000</v>
      </c>
      <c r="W258" s="61"/>
      <c r="X258" s="61"/>
      <c r="Y258" s="61"/>
      <c r="Z258" s="61">
        <f t="shared" si="346"/>
        <v>1639000</v>
      </c>
      <c r="AA258" s="61">
        <f t="shared" si="347"/>
        <v>1639000</v>
      </c>
      <c r="AB258" s="61">
        <f t="shared" si="348"/>
        <v>1639000</v>
      </c>
    </row>
    <row r="259" spans="1:28">
      <c r="A259" s="178"/>
      <c r="B259" s="72" t="s">
        <v>45</v>
      </c>
      <c r="C259" s="6" t="s">
        <v>83</v>
      </c>
      <c r="D259" s="6" t="s">
        <v>20</v>
      </c>
      <c r="E259" s="6" t="s">
        <v>98</v>
      </c>
      <c r="F259" s="101" t="s">
        <v>209</v>
      </c>
      <c r="G259" s="37" t="s">
        <v>43</v>
      </c>
      <c r="H259" s="61">
        <f>H260</f>
        <v>37000</v>
      </c>
      <c r="I259" s="61">
        <f t="shared" ref="I259:M259" si="372">I260</f>
        <v>37000</v>
      </c>
      <c r="J259" s="61">
        <f t="shared" si="372"/>
        <v>37000</v>
      </c>
      <c r="K259" s="61">
        <f t="shared" si="372"/>
        <v>0</v>
      </c>
      <c r="L259" s="61">
        <f t="shared" si="372"/>
        <v>0</v>
      </c>
      <c r="M259" s="61">
        <f t="shared" si="372"/>
        <v>0</v>
      </c>
      <c r="N259" s="61">
        <f t="shared" si="317"/>
        <v>37000</v>
      </c>
      <c r="O259" s="61">
        <f t="shared" si="318"/>
        <v>37000</v>
      </c>
      <c r="P259" s="61">
        <f t="shared" si="319"/>
        <v>37000</v>
      </c>
      <c r="Q259" s="61">
        <f t="shared" ref="Q259:S259" si="373">Q260</f>
        <v>0</v>
      </c>
      <c r="R259" s="61">
        <f t="shared" si="373"/>
        <v>0</v>
      </c>
      <c r="S259" s="61">
        <f t="shared" si="373"/>
        <v>0</v>
      </c>
      <c r="T259" s="61">
        <f t="shared" si="342"/>
        <v>37000</v>
      </c>
      <c r="U259" s="61">
        <f t="shared" si="343"/>
        <v>37000</v>
      </c>
      <c r="V259" s="61">
        <f t="shared" si="344"/>
        <v>37000</v>
      </c>
      <c r="W259" s="61">
        <f t="shared" ref="W259:Y259" si="374">W260</f>
        <v>0</v>
      </c>
      <c r="X259" s="61">
        <f t="shared" si="374"/>
        <v>0</v>
      </c>
      <c r="Y259" s="61">
        <f t="shared" si="374"/>
        <v>0</v>
      </c>
      <c r="Z259" s="61">
        <f t="shared" si="346"/>
        <v>37000</v>
      </c>
      <c r="AA259" s="61">
        <f t="shared" si="347"/>
        <v>37000</v>
      </c>
      <c r="AB259" s="61">
        <f t="shared" si="348"/>
        <v>37000</v>
      </c>
    </row>
    <row r="260" spans="1:28">
      <c r="A260" s="178"/>
      <c r="B260" s="143" t="s">
        <v>54</v>
      </c>
      <c r="C260" s="6" t="s">
        <v>83</v>
      </c>
      <c r="D260" s="6" t="s">
        <v>20</v>
      </c>
      <c r="E260" s="6" t="s">
        <v>98</v>
      </c>
      <c r="F260" s="101" t="s">
        <v>209</v>
      </c>
      <c r="G260" s="37" t="s">
        <v>55</v>
      </c>
      <c r="H260" s="61">
        <v>37000</v>
      </c>
      <c r="I260" s="61">
        <v>37000</v>
      </c>
      <c r="J260" s="61">
        <v>37000</v>
      </c>
      <c r="K260" s="61"/>
      <c r="L260" s="61"/>
      <c r="M260" s="61"/>
      <c r="N260" s="61">
        <f t="shared" si="317"/>
        <v>37000</v>
      </c>
      <c r="O260" s="61">
        <f t="shared" si="318"/>
        <v>37000</v>
      </c>
      <c r="P260" s="61">
        <f t="shared" si="319"/>
        <v>37000</v>
      </c>
      <c r="Q260" s="61"/>
      <c r="R260" s="61"/>
      <c r="S260" s="61"/>
      <c r="T260" s="61">
        <f t="shared" si="342"/>
        <v>37000</v>
      </c>
      <c r="U260" s="61">
        <f t="shared" si="343"/>
        <v>37000</v>
      </c>
      <c r="V260" s="61">
        <f t="shared" si="344"/>
        <v>37000</v>
      </c>
      <c r="W260" s="61"/>
      <c r="X260" s="61"/>
      <c r="Y260" s="61"/>
      <c r="Z260" s="61">
        <f t="shared" si="346"/>
        <v>37000</v>
      </c>
      <c r="AA260" s="61">
        <f t="shared" si="347"/>
        <v>37000</v>
      </c>
      <c r="AB260" s="61">
        <f t="shared" si="348"/>
        <v>37000</v>
      </c>
    </row>
    <row r="261" spans="1:28">
      <c r="A261" s="106"/>
      <c r="B261" s="85"/>
      <c r="C261" s="5"/>
      <c r="D261" s="5"/>
      <c r="E261" s="5"/>
      <c r="F261" s="6"/>
      <c r="G261" s="1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</row>
    <row r="262" spans="1:28" ht="41.4">
      <c r="A262" s="184" t="s">
        <v>6</v>
      </c>
      <c r="B262" s="156" t="s">
        <v>261</v>
      </c>
      <c r="C262" s="9" t="s">
        <v>27</v>
      </c>
      <c r="D262" s="9" t="s">
        <v>20</v>
      </c>
      <c r="E262" s="9" t="s">
        <v>98</v>
      </c>
      <c r="F262" s="8" t="s">
        <v>99</v>
      </c>
      <c r="G262" s="19"/>
      <c r="H262" s="59">
        <f>H277+H266+H271+H280+H263</f>
        <v>8810695</v>
      </c>
      <c r="I262" s="59">
        <f t="shared" ref="I262:J262" si="375">I277+I266+I271+I280+I263</f>
        <v>89724575</v>
      </c>
      <c r="J262" s="59">
        <f t="shared" si="375"/>
        <v>200000</v>
      </c>
      <c r="K262" s="59">
        <f>K277+K266+K271+K280+K263+K274</f>
        <v>92528675.5</v>
      </c>
      <c r="L262" s="59">
        <f t="shared" ref="L262:M262" si="376">L277+L266+L271+L280+L263+L274</f>
        <v>6905090</v>
      </c>
      <c r="M262" s="59">
        <f t="shared" si="376"/>
        <v>0</v>
      </c>
      <c r="N262" s="59">
        <f t="shared" si="317"/>
        <v>101339370.5</v>
      </c>
      <c r="O262" s="59">
        <f t="shared" si="318"/>
        <v>96629665</v>
      </c>
      <c r="P262" s="59">
        <f t="shared" si="319"/>
        <v>200000</v>
      </c>
      <c r="Q262" s="59">
        <f>Q277+Q266+Q271+Q280+Q263+Q274</f>
        <v>0</v>
      </c>
      <c r="R262" s="59">
        <f t="shared" ref="R262:S262" si="377">R277+R266+R271+R280+R263+R274</f>
        <v>0</v>
      </c>
      <c r="S262" s="59">
        <f t="shared" si="377"/>
        <v>0</v>
      </c>
      <c r="T262" s="59">
        <f t="shared" ref="T262:T282" si="378">N262+Q262</f>
        <v>101339370.5</v>
      </c>
      <c r="U262" s="59">
        <f t="shared" ref="U262:U282" si="379">O262+R262</f>
        <v>96629665</v>
      </c>
      <c r="V262" s="59">
        <f t="shared" ref="V262:V282" si="380">P262+S262</f>
        <v>200000</v>
      </c>
      <c r="W262" s="59">
        <f>W277+W266+W271+W280+W263+W274</f>
        <v>869640.46</v>
      </c>
      <c r="X262" s="59">
        <f t="shared" ref="X262:Y262" si="381">X277+X266+X271+X280+X263+X274</f>
        <v>0</v>
      </c>
      <c r="Y262" s="59">
        <f t="shared" si="381"/>
        <v>0</v>
      </c>
      <c r="Z262" s="59">
        <f t="shared" ref="Z262:Z282" si="382">T262+W262</f>
        <v>102209010.95999999</v>
      </c>
      <c r="AA262" s="59">
        <f t="shared" ref="AA262:AA282" si="383">U262+X262</f>
        <v>96629665</v>
      </c>
      <c r="AB262" s="59">
        <f t="shared" ref="AB262:AB282" si="384">V262+Y262</f>
        <v>200000</v>
      </c>
    </row>
    <row r="263" spans="1:28">
      <c r="A263" s="230"/>
      <c r="B263" s="231" t="s">
        <v>324</v>
      </c>
      <c r="C263" s="188" t="s">
        <v>27</v>
      </c>
      <c r="D263" s="188" t="s">
        <v>20</v>
      </c>
      <c r="E263" s="188" t="s">
        <v>98</v>
      </c>
      <c r="F263" s="188" t="s">
        <v>325</v>
      </c>
      <c r="G263" s="202"/>
      <c r="H263" s="65">
        <f>H264</f>
        <v>3610695</v>
      </c>
      <c r="I263" s="65">
        <f t="shared" ref="I263:M263" si="385">I264</f>
        <v>3600695</v>
      </c>
      <c r="J263" s="65">
        <f t="shared" si="385"/>
        <v>0</v>
      </c>
      <c r="K263" s="65">
        <f t="shared" si="385"/>
        <v>-3610695</v>
      </c>
      <c r="L263" s="65">
        <f t="shared" si="385"/>
        <v>-3600695</v>
      </c>
      <c r="M263" s="65">
        <f t="shared" si="385"/>
        <v>0</v>
      </c>
      <c r="N263" s="65">
        <f t="shared" si="317"/>
        <v>0</v>
      </c>
      <c r="O263" s="65">
        <f t="shared" si="318"/>
        <v>0</v>
      </c>
      <c r="P263" s="65">
        <f t="shared" si="319"/>
        <v>0</v>
      </c>
      <c r="Q263" s="65">
        <f t="shared" ref="Q263:S264" si="386">Q264</f>
        <v>0</v>
      </c>
      <c r="R263" s="65">
        <f t="shared" si="386"/>
        <v>0</v>
      </c>
      <c r="S263" s="65">
        <f t="shared" si="386"/>
        <v>0</v>
      </c>
      <c r="T263" s="65">
        <f t="shared" si="378"/>
        <v>0</v>
      </c>
      <c r="U263" s="65">
        <f t="shared" si="379"/>
        <v>0</v>
      </c>
      <c r="V263" s="65">
        <f t="shared" si="380"/>
        <v>0</v>
      </c>
      <c r="W263" s="65">
        <f t="shared" ref="W263:Y264" si="387">W264</f>
        <v>0</v>
      </c>
      <c r="X263" s="65">
        <f t="shared" si="387"/>
        <v>0</v>
      </c>
      <c r="Y263" s="65">
        <f t="shared" si="387"/>
        <v>0</v>
      </c>
      <c r="Z263" s="65">
        <f t="shared" si="382"/>
        <v>0</v>
      </c>
      <c r="AA263" s="65">
        <f t="shared" si="383"/>
        <v>0</v>
      </c>
      <c r="AB263" s="65">
        <f t="shared" si="384"/>
        <v>0</v>
      </c>
    </row>
    <row r="264" spans="1:28" ht="26.4">
      <c r="A264" s="230"/>
      <c r="B264" s="232" t="s">
        <v>40</v>
      </c>
      <c r="C264" s="188" t="s">
        <v>27</v>
      </c>
      <c r="D264" s="188" t="s">
        <v>20</v>
      </c>
      <c r="E264" s="188" t="s">
        <v>98</v>
      </c>
      <c r="F264" s="188" t="s">
        <v>325</v>
      </c>
      <c r="G264" s="202" t="s">
        <v>38</v>
      </c>
      <c r="H264" s="65">
        <f>H265</f>
        <v>3610695</v>
      </c>
      <c r="I264" s="65">
        <f t="shared" ref="I264:M264" si="388">I265</f>
        <v>3600695</v>
      </c>
      <c r="J264" s="65">
        <f t="shared" si="388"/>
        <v>0</v>
      </c>
      <c r="K264" s="65">
        <f t="shared" si="388"/>
        <v>-3610695</v>
      </c>
      <c r="L264" s="65">
        <f t="shared" si="388"/>
        <v>-3600695</v>
      </c>
      <c r="M264" s="65">
        <f t="shared" si="388"/>
        <v>0</v>
      </c>
      <c r="N264" s="65">
        <f t="shared" si="317"/>
        <v>0</v>
      </c>
      <c r="O264" s="65">
        <f t="shared" si="318"/>
        <v>0</v>
      </c>
      <c r="P264" s="65">
        <f t="shared" si="319"/>
        <v>0</v>
      </c>
      <c r="Q264" s="65">
        <f t="shared" si="386"/>
        <v>0</v>
      </c>
      <c r="R264" s="65">
        <f t="shared" si="386"/>
        <v>0</v>
      </c>
      <c r="S264" s="65">
        <f t="shared" si="386"/>
        <v>0</v>
      </c>
      <c r="T264" s="65">
        <f t="shared" si="378"/>
        <v>0</v>
      </c>
      <c r="U264" s="65">
        <f t="shared" si="379"/>
        <v>0</v>
      </c>
      <c r="V264" s="65">
        <f t="shared" si="380"/>
        <v>0</v>
      </c>
      <c r="W264" s="65">
        <f t="shared" si="387"/>
        <v>0</v>
      </c>
      <c r="X264" s="65">
        <f t="shared" si="387"/>
        <v>0</v>
      </c>
      <c r="Y264" s="65">
        <f t="shared" si="387"/>
        <v>0</v>
      </c>
      <c r="Z264" s="65">
        <f t="shared" si="382"/>
        <v>0</v>
      </c>
      <c r="AA264" s="65">
        <f t="shared" si="383"/>
        <v>0</v>
      </c>
      <c r="AB264" s="65">
        <f t="shared" si="384"/>
        <v>0</v>
      </c>
    </row>
    <row r="265" spans="1:28">
      <c r="A265" s="230"/>
      <c r="B265" s="233" t="s">
        <v>41</v>
      </c>
      <c r="C265" s="188" t="s">
        <v>27</v>
      </c>
      <c r="D265" s="188" t="s">
        <v>20</v>
      </c>
      <c r="E265" s="188" t="s">
        <v>98</v>
      </c>
      <c r="F265" s="188" t="s">
        <v>325</v>
      </c>
      <c r="G265" s="202" t="s">
        <v>39</v>
      </c>
      <c r="H265" s="65">
        <v>3610695</v>
      </c>
      <c r="I265" s="65">
        <v>3600695</v>
      </c>
      <c r="J265" s="65"/>
      <c r="K265" s="65">
        <v>-3610695</v>
      </c>
      <c r="L265" s="65">
        <v>-3600695</v>
      </c>
      <c r="M265" s="65"/>
      <c r="N265" s="65">
        <f t="shared" si="317"/>
        <v>0</v>
      </c>
      <c r="O265" s="65">
        <f t="shared" si="318"/>
        <v>0</v>
      </c>
      <c r="P265" s="65">
        <f t="shared" si="319"/>
        <v>0</v>
      </c>
      <c r="Q265" s="65"/>
      <c r="R265" s="65"/>
      <c r="S265" s="65"/>
      <c r="T265" s="65">
        <f t="shared" si="378"/>
        <v>0</v>
      </c>
      <c r="U265" s="65">
        <f t="shared" si="379"/>
        <v>0</v>
      </c>
      <c r="V265" s="65">
        <f t="shared" si="380"/>
        <v>0</v>
      </c>
      <c r="W265" s="65"/>
      <c r="X265" s="65"/>
      <c r="Y265" s="65"/>
      <c r="Z265" s="65">
        <f t="shared" si="382"/>
        <v>0</v>
      </c>
      <c r="AA265" s="65">
        <f t="shared" si="383"/>
        <v>0</v>
      </c>
      <c r="AB265" s="65">
        <f t="shared" si="384"/>
        <v>0</v>
      </c>
    </row>
    <row r="266" spans="1:28">
      <c r="A266" s="178"/>
      <c r="B266" s="103" t="s">
        <v>162</v>
      </c>
      <c r="C266" s="36" t="s">
        <v>27</v>
      </c>
      <c r="D266" s="36" t="s">
        <v>20</v>
      </c>
      <c r="E266" s="36" t="s">
        <v>98</v>
      </c>
      <c r="F266" s="36" t="s">
        <v>161</v>
      </c>
      <c r="G266" s="37"/>
      <c r="H266" s="62">
        <f>H269</f>
        <v>5000000</v>
      </c>
      <c r="I266" s="62">
        <f>I269</f>
        <v>0</v>
      </c>
      <c r="J266" s="62">
        <f>J269</f>
        <v>0</v>
      </c>
      <c r="K266" s="62">
        <f>K269+K267</f>
        <v>7750000</v>
      </c>
      <c r="L266" s="62">
        <f t="shared" ref="L266:M266" si="389">L269+L267</f>
        <v>6999990</v>
      </c>
      <c r="M266" s="62">
        <f t="shared" si="389"/>
        <v>0</v>
      </c>
      <c r="N266" s="62">
        <f t="shared" si="317"/>
        <v>12750000</v>
      </c>
      <c r="O266" s="62">
        <f t="shared" si="318"/>
        <v>6999990</v>
      </c>
      <c r="P266" s="62">
        <f t="shared" si="319"/>
        <v>0</v>
      </c>
      <c r="Q266" s="62">
        <f>Q269+Q267</f>
        <v>0</v>
      </c>
      <c r="R266" s="62">
        <f t="shared" ref="R266:S266" si="390">R269+R267</f>
        <v>0</v>
      </c>
      <c r="S266" s="62">
        <f t="shared" si="390"/>
        <v>0</v>
      </c>
      <c r="T266" s="62">
        <f t="shared" si="378"/>
        <v>12750000</v>
      </c>
      <c r="U266" s="62">
        <f t="shared" si="379"/>
        <v>6999990</v>
      </c>
      <c r="V266" s="62">
        <f t="shared" si="380"/>
        <v>0</v>
      </c>
      <c r="W266" s="62">
        <f>W269+W267</f>
        <v>0</v>
      </c>
      <c r="X266" s="62">
        <f t="shared" ref="X266:Y266" si="391">X269+X267</f>
        <v>0</v>
      </c>
      <c r="Y266" s="62">
        <f t="shared" si="391"/>
        <v>0</v>
      </c>
      <c r="Z266" s="62">
        <f t="shared" si="382"/>
        <v>12750000</v>
      </c>
      <c r="AA266" s="62">
        <f t="shared" si="383"/>
        <v>6999990</v>
      </c>
      <c r="AB266" s="62">
        <f t="shared" si="384"/>
        <v>0</v>
      </c>
    </row>
    <row r="267" spans="1:28" ht="26.4">
      <c r="A267" s="246"/>
      <c r="B267" s="228" t="s">
        <v>319</v>
      </c>
      <c r="C267" s="36" t="s">
        <v>27</v>
      </c>
      <c r="D267" s="36" t="s">
        <v>20</v>
      </c>
      <c r="E267" s="36" t="s">
        <v>98</v>
      </c>
      <c r="F267" s="36" t="s">
        <v>161</v>
      </c>
      <c r="G267" s="37" t="s">
        <v>134</v>
      </c>
      <c r="H267" s="62"/>
      <c r="I267" s="62"/>
      <c r="J267" s="62"/>
      <c r="K267" s="62">
        <f>K268</f>
        <v>7000000</v>
      </c>
      <c r="L267" s="62">
        <f>L268</f>
        <v>6999990</v>
      </c>
      <c r="M267" s="62"/>
      <c r="N267" s="62">
        <f t="shared" ref="N267:N268" si="392">H267+K267</f>
        <v>7000000</v>
      </c>
      <c r="O267" s="62">
        <f t="shared" ref="O267:O268" si="393">I267+L267</f>
        <v>6999990</v>
      </c>
      <c r="P267" s="62">
        <f t="shared" ref="P267:P268" si="394">J267+M267</f>
        <v>0</v>
      </c>
      <c r="Q267" s="62">
        <f>Q268</f>
        <v>0</v>
      </c>
      <c r="R267" s="62">
        <f>R268</f>
        <v>0</v>
      </c>
      <c r="S267" s="62"/>
      <c r="T267" s="62">
        <f t="shared" si="378"/>
        <v>7000000</v>
      </c>
      <c r="U267" s="62">
        <f t="shared" si="379"/>
        <v>6999990</v>
      </c>
      <c r="V267" s="62">
        <f t="shared" si="380"/>
        <v>0</v>
      </c>
      <c r="W267" s="62">
        <f>W268</f>
        <v>0</v>
      </c>
      <c r="X267" s="62">
        <f>X268</f>
        <v>0</v>
      </c>
      <c r="Y267" s="62"/>
      <c r="Z267" s="62">
        <f t="shared" si="382"/>
        <v>7000000</v>
      </c>
      <c r="AA267" s="62">
        <f t="shared" si="383"/>
        <v>6999990</v>
      </c>
      <c r="AB267" s="62">
        <f t="shared" si="384"/>
        <v>0</v>
      </c>
    </row>
    <row r="268" spans="1:28">
      <c r="A268" s="246"/>
      <c r="B268" s="217" t="s">
        <v>320</v>
      </c>
      <c r="C268" s="36" t="s">
        <v>27</v>
      </c>
      <c r="D268" s="36" t="s">
        <v>20</v>
      </c>
      <c r="E268" s="36" t="s">
        <v>98</v>
      </c>
      <c r="F268" s="36" t="s">
        <v>161</v>
      </c>
      <c r="G268" s="37" t="s">
        <v>135</v>
      </c>
      <c r="H268" s="62"/>
      <c r="I268" s="62"/>
      <c r="J268" s="62"/>
      <c r="K268" s="62">
        <v>7000000</v>
      </c>
      <c r="L268" s="62">
        <f>7000000-10</f>
        <v>6999990</v>
      </c>
      <c r="M268" s="62"/>
      <c r="N268" s="62">
        <f t="shared" si="392"/>
        <v>7000000</v>
      </c>
      <c r="O268" s="62">
        <f t="shared" si="393"/>
        <v>6999990</v>
      </c>
      <c r="P268" s="62">
        <f t="shared" si="394"/>
        <v>0</v>
      </c>
      <c r="Q268" s="62"/>
      <c r="R268" s="62"/>
      <c r="S268" s="62"/>
      <c r="T268" s="62">
        <f t="shared" si="378"/>
        <v>7000000</v>
      </c>
      <c r="U268" s="62">
        <f t="shared" si="379"/>
        <v>6999990</v>
      </c>
      <c r="V268" s="62">
        <f t="shared" si="380"/>
        <v>0</v>
      </c>
      <c r="W268" s="62"/>
      <c r="X268" s="62"/>
      <c r="Y268" s="62"/>
      <c r="Z268" s="62">
        <f t="shared" si="382"/>
        <v>7000000</v>
      </c>
      <c r="AA268" s="62">
        <f t="shared" si="383"/>
        <v>6999990</v>
      </c>
      <c r="AB268" s="62">
        <f t="shared" si="384"/>
        <v>0</v>
      </c>
    </row>
    <row r="269" spans="1:28" ht="26.4">
      <c r="A269" s="178"/>
      <c r="B269" s="75" t="s">
        <v>40</v>
      </c>
      <c r="C269" s="36" t="s">
        <v>27</v>
      </c>
      <c r="D269" s="36" t="s">
        <v>20</v>
      </c>
      <c r="E269" s="36" t="s">
        <v>98</v>
      </c>
      <c r="F269" s="36" t="s">
        <v>161</v>
      </c>
      <c r="G269" s="37" t="s">
        <v>38</v>
      </c>
      <c r="H269" s="62">
        <f>H270</f>
        <v>5000000</v>
      </c>
      <c r="I269" s="62">
        <f t="shared" ref="I269:M269" si="395">I270</f>
        <v>0</v>
      </c>
      <c r="J269" s="62">
        <f t="shared" si="395"/>
        <v>0</v>
      </c>
      <c r="K269" s="62">
        <f t="shared" si="395"/>
        <v>750000</v>
      </c>
      <c r="L269" s="62">
        <f t="shared" si="395"/>
        <v>0</v>
      </c>
      <c r="M269" s="62">
        <f t="shared" si="395"/>
        <v>0</v>
      </c>
      <c r="N269" s="62">
        <f t="shared" si="317"/>
        <v>5750000</v>
      </c>
      <c r="O269" s="62">
        <f t="shared" si="318"/>
        <v>0</v>
      </c>
      <c r="P269" s="62">
        <f t="shared" si="319"/>
        <v>0</v>
      </c>
      <c r="Q269" s="62">
        <f t="shared" ref="Q269:S269" si="396">Q270</f>
        <v>0</v>
      </c>
      <c r="R269" s="62">
        <f t="shared" si="396"/>
        <v>0</v>
      </c>
      <c r="S269" s="62">
        <f t="shared" si="396"/>
        <v>0</v>
      </c>
      <c r="T269" s="62">
        <f t="shared" si="378"/>
        <v>5750000</v>
      </c>
      <c r="U269" s="62">
        <f t="shared" si="379"/>
        <v>0</v>
      </c>
      <c r="V269" s="62">
        <f t="shared" si="380"/>
        <v>0</v>
      </c>
      <c r="W269" s="62">
        <f t="shared" ref="W269:Y269" si="397">W270</f>
        <v>0</v>
      </c>
      <c r="X269" s="62">
        <f t="shared" si="397"/>
        <v>0</v>
      </c>
      <c r="Y269" s="62">
        <f t="shared" si="397"/>
        <v>0</v>
      </c>
      <c r="Z269" s="62">
        <f t="shared" si="382"/>
        <v>5750000</v>
      </c>
      <c r="AA269" s="62">
        <f t="shared" si="383"/>
        <v>0</v>
      </c>
      <c r="AB269" s="62">
        <f t="shared" si="384"/>
        <v>0</v>
      </c>
    </row>
    <row r="270" spans="1:28">
      <c r="A270" s="225"/>
      <c r="B270" s="103" t="s">
        <v>41</v>
      </c>
      <c r="C270" s="36" t="s">
        <v>27</v>
      </c>
      <c r="D270" s="36" t="s">
        <v>20</v>
      </c>
      <c r="E270" s="36" t="s">
        <v>98</v>
      </c>
      <c r="F270" s="36" t="s">
        <v>161</v>
      </c>
      <c r="G270" s="37" t="s">
        <v>39</v>
      </c>
      <c r="H270" s="62">
        <v>5000000</v>
      </c>
      <c r="I270" s="62"/>
      <c r="J270" s="62"/>
      <c r="K270" s="62">
        <v>750000</v>
      </c>
      <c r="L270" s="62"/>
      <c r="M270" s="62"/>
      <c r="N270" s="62">
        <f t="shared" si="317"/>
        <v>5750000</v>
      </c>
      <c r="O270" s="62">
        <f t="shared" si="318"/>
        <v>0</v>
      </c>
      <c r="P270" s="62">
        <f t="shared" si="319"/>
        <v>0</v>
      </c>
      <c r="Q270" s="62"/>
      <c r="R270" s="62"/>
      <c r="S270" s="62"/>
      <c r="T270" s="62">
        <f t="shared" si="378"/>
        <v>5750000</v>
      </c>
      <c r="U270" s="62">
        <f t="shared" si="379"/>
        <v>0</v>
      </c>
      <c r="V270" s="62">
        <f t="shared" si="380"/>
        <v>0</v>
      </c>
      <c r="W270" s="62"/>
      <c r="X270" s="62"/>
      <c r="Y270" s="62"/>
      <c r="Z270" s="62">
        <f t="shared" si="382"/>
        <v>5750000</v>
      </c>
      <c r="AA270" s="62">
        <f t="shared" si="383"/>
        <v>0</v>
      </c>
      <c r="AB270" s="62">
        <f t="shared" si="384"/>
        <v>0</v>
      </c>
    </row>
    <row r="271" spans="1:28" ht="39.6">
      <c r="A271" s="225"/>
      <c r="B271" s="199" t="s">
        <v>316</v>
      </c>
      <c r="C271" s="188" t="s">
        <v>27</v>
      </c>
      <c r="D271" s="188" t="s">
        <v>20</v>
      </c>
      <c r="E271" s="188" t="s">
        <v>98</v>
      </c>
      <c r="F271" s="188" t="s">
        <v>315</v>
      </c>
      <c r="G271" s="202"/>
      <c r="H271" s="62">
        <f>H272</f>
        <v>0</v>
      </c>
      <c r="I271" s="62">
        <f t="shared" ref="I271:M272" si="398">I272</f>
        <v>33631550</v>
      </c>
      <c r="J271" s="62">
        <f t="shared" si="398"/>
        <v>0</v>
      </c>
      <c r="K271" s="62">
        <f t="shared" si="398"/>
        <v>32197226</v>
      </c>
      <c r="L271" s="62">
        <f t="shared" si="398"/>
        <v>3565778</v>
      </c>
      <c r="M271" s="62">
        <f t="shared" si="398"/>
        <v>0</v>
      </c>
      <c r="N271" s="62">
        <f t="shared" si="317"/>
        <v>32197226</v>
      </c>
      <c r="O271" s="62">
        <f t="shared" si="318"/>
        <v>37197328</v>
      </c>
      <c r="P271" s="62">
        <f t="shared" si="319"/>
        <v>0</v>
      </c>
      <c r="Q271" s="62">
        <f t="shared" ref="Q271:S272" si="399">Q272</f>
        <v>0</v>
      </c>
      <c r="R271" s="62">
        <f t="shared" si="399"/>
        <v>0</v>
      </c>
      <c r="S271" s="62">
        <f t="shared" si="399"/>
        <v>0</v>
      </c>
      <c r="T271" s="62">
        <f t="shared" si="378"/>
        <v>32197226</v>
      </c>
      <c r="U271" s="62">
        <f t="shared" si="379"/>
        <v>37197328</v>
      </c>
      <c r="V271" s="62">
        <f t="shared" si="380"/>
        <v>0</v>
      </c>
      <c r="W271" s="62">
        <f t="shared" ref="W271:Y272" si="400">W272</f>
        <v>0</v>
      </c>
      <c r="X271" s="62">
        <f t="shared" si="400"/>
        <v>0</v>
      </c>
      <c r="Y271" s="62">
        <f t="shared" si="400"/>
        <v>0</v>
      </c>
      <c r="Z271" s="62">
        <f t="shared" si="382"/>
        <v>32197226</v>
      </c>
      <c r="AA271" s="62">
        <f t="shared" si="383"/>
        <v>37197328</v>
      </c>
      <c r="AB271" s="62">
        <f t="shared" si="384"/>
        <v>0</v>
      </c>
    </row>
    <row r="272" spans="1:28" ht="26.4">
      <c r="A272" s="225"/>
      <c r="B272" s="200" t="s">
        <v>40</v>
      </c>
      <c r="C272" s="188" t="s">
        <v>27</v>
      </c>
      <c r="D272" s="188" t="s">
        <v>20</v>
      </c>
      <c r="E272" s="188" t="s">
        <v>98</v>
      </c>
      <c r="F272" s="188" t="s">
        <v>315</v>
      </c>
      <c r="G272" s="202" t="s">
        <v>38</v>
      </c>
      <c r="H272" s="62">
        <f>H273</f>
        <v>0</v>
      </c>
      <c r="I272" s="62">
        <f t="shared" si="398"/>
        <v>33631550</v>
      </c>
      <c r="J272" s="62">
        <f t="shared" si="398"/>
        <v>0</v>
      </c>
      <c r="K272" s="62">
        <f t="shared" si="398"/>
        <v>32197226</v>
      </c>
      <c r="L272" s="62">
        <f t="shared" si="398"/>
        <v>3565778</v>
      </c>
      <c r="M272" s="62">
        <f t="shared" si="398"/>
        <v>0</v>
      </c>
      <c r="N272" s="62">
        <f t="shared" si="317"/>
        <v>32197226</v>
      </c>
      <c r="O272" s="62">
        <f t="shared" si="318"/>
        <v>37197328</v>
      </c>
      <c r="P272" s="62">
        <f t="shared" si="319"/>
        <v>0</v>
      </c>
      <c r="Q272" s="62">
        <f t="shared" si="399"/>
        <v>0</v>
      </c>
      <c r="R272" s="62">
        <f t="shared" si="399"/>
        <v>0</v>
      </c>
      <c r="S272" s="62">
        <f t="shared" si="399"/>
        <v>0</v>
      </c>
      <c r="T272" s="62">
        <f t="shared" si="378"/>
        <v>32197226</v>
      </c>
      <c r="U272" s="62">
        <f t="shared" si="379"/>
        <v>37197328</v>
      </c>
      <c r="V272" s="62">
        <f t="shared" si="380"/>
        <v>0</v>
      </c>
      <c r="W272" s="62">
        <f t="shared" si="400"/>
        <v>0</v>
      </c>
      <c r="X272" s="62">
        <f t="shared" si="400"/>
        <v>0</v>
      </c>
      <c r="Y272" s="62">
        <f t="shared" si="400"/>
        <v>0</v>
      </c>
      <c r="Z272" s="62">
        <f t="shared" si="382"/>
        <v>32197226</v>
      </c>
      <c r="AA272" s="62">
        <f t="shared" si="383"/>
        <v>37197328</v>
      </c>
      <c r="AB272" s="62">
        <f t="shared" si="384"/>
        <v>0</v>
      </c>
    </row>
    <row r="273" spans="1:28" ht="14.25" customHeight="1">
      <c r="A273" s="225"/>
      <c r="B273" s="199" t="s">
        <v>41</v>
      </c>
      <c r="C273" s="188" t="s">
        <v>27</v>
      </c>
      <c r="D273" s="188" t="s">
        <v>20</v>
      </c>
      <c r="E273" s="188" t="s">
        <v>98</v>
      </c>
      <c r="F273" s="188" t="s">
        <v>315</v>
      </c>
      <c r="G273" s="202" t="s">
        <v>39</v>
      </c>
      <c r="H273" s="185"/>
      <c r="I273" s="185">
        <v>33631550</v>
      </c>
      <c r="J273" s="185"/>
      <c r="K273" s="185">
        <v>32197226</v>
      </c>
      <c r="L273" s="185">
        <v>3565778</v>
      </c>
      <c r="M273" s="185"/>
      <c r="N273" s="185">
        <f t="shared" si="317"/>
        <v>32197226</v>
      </c>
      <c r="O273" s="185">
        <f t="shared" si="318"/>
        <v>37197328</v>
      </c>
      <c r="P273" s="185">
        <f t="shared" si="319"/>
        <v>0</v>
      </c>
      <c r="Q273" s="185"/>
      <c r="R273" s="185"/>
      <c r="S273" s="185"/>
      <c r="T273" s="185">
        <f t="shared" si="378"/>
        <v>32197226</v>
      </c>
      <c r="U273" s="185">
        <f t="shared" si="379"/>
        <v>37197328</v>
      </c>
      <c r="V273" s="185">
        <f t="shared" si="380"/>
        <v>0</v>
      </c>
      <c r="W273" s="185"/>
      <c r="X273" s="185"/>
      <c r="Y273" s="185"/>
      <c r="Z273" s="185">
        <f t="shared" si="382"/>
        <v>32197226</v>
      </c>
      <c r="AA273" s="185">
        <f t="shared" si="383"/>
        <v>37197328</v>
      </c>
      <c r="AB273" s="185">
        <f t="shared" si="384"/>
        <v>0</v>
      </c>
    </row>
    <row r="274" spans="1:28" ht="39.6">
      <c r="A274" s="246"/>
      <c r="B274" s="199" t="s">
        <v>351</v>
      </c>
      <c r="C274" s="36" t="s">
        <v>27</v>
      </c>
      <c r="D274" s="36" t="s">
        <v>20</v>
      </c>
      <c r="E274" s="36" t="s">
        <v>98</v>
      </c>
      <c r="F274" s="36" t="s">
        <v>350</v>
      </c>
      <c r="G274" s="37"/>
      <c r="H274" s="185"/>
      <c r="I274" s="185"/>
      <c r="J274" s="185"/>
      <c r="K274" s="185">
        <f>K275</f>
        <v>3959898</v>
      </c>
      <c r="L274" s="185">
        <f t="shared" ref="L274:M275" si="401">L275</f>
        <v>0</v>
      </c>
      <c r="M274" s="185">
        <f t="shared" si="401"/>
        <v>0</v>
      </c>
      <c r="N274" s="185">
        <f t="shared" ref="N274:N276" si="402">H274+K274</f>
        <v>3959898</v>
      </c>
      <c r="O274" s="185">
        <f t="shared" ref="O274:O276" si="403">I274+L274</f>
        <v>0</v>
      </c>
      <c r="P274" s="185">
        <f t="shared" ref="P274:P276" si="404">J274+M274</f>
        <v>0</v>
      </c>
      <c r="Q274" s="185">
        <f>Q275</f>
        <v>0</v>
      </c>
      <c r="R274" s="185">
        <f t="shared" ref="R274:S275" si="405">R275</f>
        <v>0</v>
      </c>
      <c r="S274" s="185">
        <f t="shared" si="405"/>
        <v>0</v>
      </c>
      <c r="T274" s="185">
        <f t="shared" si="378"/>
        <v>3959898</v>
      </c>
      <c r="U274" s="185">
        <f t="shared" si="379"/>
        <v>0</v>
      </c>
      <c r="V274" s="185">
        <f t="shared" si="380"/>
        <v>0</v>
      </c>
      <c r="W274" s="185">
        <f>W275</f>
        <v>0</v>
      </c>
      <c r="X274" s="185">
        <f t="shared" ref="X274:Y275" si="406">X275</f>
        <v>0</v>
      </c>
      <c r="Y274" s="185">
        <f t="shared" si="406"/>
        <v>0</v>
      </c>
      <c r="Z274" s="185">
        <f t="shared" si="382"/>
        <v>3959898</v>
      </c>
      <c r="AA274" s="185">
        <f t="shared" si="383"/>
        <v>0</v>
      </c>
      <c r="AB274" s="185">
        <f t="shared" si="384"/>
        <v>0</v>
      </c>
    </row>
    <row r="275" spans="1:28" ht="26.4">
      <c r="A275" s="246"/>
      <c r="B275" s="200" t="s">
        <v>40</v>
      </c>
      <c r="C275" s="36" t="s">
        <v>27</v>
      </c>
      <c r="D275" s="36" t="s">
        <v>20</v>
      </c>
      <c r="E275" s="36" t="s">
        <v>98</v>
      </c>
      <c r="F275" s="36" t="s">
        <v>350</v>
      </c>
      <c r="G275" s="37" t="s">
        <v>38</v>
      </c>
      <c r="H275" s="185"/>
      <c r="I275" s="185"/>
      <c r="J275" s="185"/>
      <c r="K275" s="185">
        <f>K276</f>
        <v>3959898</v>
      </c>
      <c r="L275" s="185">
        <f t="shared" si="401"/>
        <v>0</v>
      </c>
      <c r="M275" s="185">
        <f t="shared" si="401"/>
        <v>0</v>
      </c>
      <c r="N275" s="185">
        <f t="shared" si="402"/>
        <v>3959898</v>
      </c>
      <c r="O275" s="185">
        <f t="shared" si="403"/>
        <v>0</v>
      </c>
      <c r="P275" s="185">
        <f t="shared" si="404"/>
        <v>0</v>
      </c>
      <c r="Q275" s="185">
        <f>Q276</f>
        <v>0</v>
      </c>
      <c r="R275" s="185">
        <f t="shared" si="405"/>
        <v>0</v>
      </c>
      <c r="S275" s="185">
        <f t="shared" si="405"/>
        <v>0</v>
      </c>
      <c r="T275" s="185">
        <f t="shared" si="378"/>
        <v>3959898</v>
      </c>
      <c r="U275" s="185">
        <f t="shared" si="379"/>
        <v>0</v>
      </c>
      <c r="V275" s="185">
        <f t="shared" si="380"/>
        <v>0</v>
      </c>
      <c r="W275" s="185">
        <f>W276</f>
        <v>0</v>
      </c>
      <c r="X275" s="185">
        <f t="shared" si="406"/>
        <v>0</v>
      </c>
      <c r="Y275" s="185">
        <f t="shared" si="406"/>
        <v>0</v>
      </c>
      <c r="Z275" s="185">
        <f t="shared" si="382"/>
        <v>3959898</v>
      </c>
      <c r="AA275" s="185">
        <f t="shared" si="383"/>
        <v>0</v>
      </c>
      <c r="AB275" s="185">
        <f t="shared" si="384"/>
        <v>0</v>
      </c>
    </row>
    <row r="276" spans="1:28" ht="14.25" customHeight="1">
      <c r="A276" s="246"/>
      <c r="B276" s="199" t="s">
        <v>41</v>
      </c>
      <c r="C276" s="36" t="s">
        <v>27</v>
      </c>
      <c r="D276" s="36" t="s">
        <v>20</v>
      </c>
      <c r="E276" s="36" t="s">
        <v>98</v>
      </c>
      <c r="F276" s="36" t="s">
        <v>350</v>
      </c>
      <c r="G276" s="37" t="s">
        <v>39</v>
      </c>
      <c r="H276" s="185"/>
      <c r="I276" s="185"/>
      <c r="J276" s="185"/>
      <c r="K276" s="185">
        <v>3959898</v>
      </c>
      <c r="L276" s="185"/>
      <c r="M276" s="185"/>
      <c r="N276" s="185">
        <f t="shared" si="402"/>
        <v>3959898</v>
      </c>
      <c r="O276" s="185">
        <f t="shared" si="403"/>
        <v>0</v>
      </c>
      <c r="P276" s="185">
        <f t="shared" si="404"/>
        <v>0</v>
      </c>
      <c r="Q276" s="185"/>
      <c r="R276" s="185"/>
      <c r="S276" s="185"/>
      <c r="T276" s="185">
        <f t="shared" si="378"/>
        <v>3959898</v>
      </c>
      <c r="U276" s="185">
        <f t="shared" si="379"/>
        <v>0</v>
      </c>
      <c r="V276" s="185">
        <f t="shared" si="380"/>
        <v>0</v>
      </c>
      <c r="W276" s="185"/>
      <c r="X276" s="185"/>
      <c r="Y276" s="185"/>
      <c r="Z276" s="185">
        <f t="shared" si="382"/>
        <v>3959898</v>
      </c>
      <c r="AA276" s="185">
        <f t="shared" si="383"/>
        <v>0</v>
      </c>
      <c r="AB276" s="185">
        <f t="shared" si="384"/>
        <v>0</v>
      </c>
    </row>
    <row r="277" spans="1:28" ht="26.4">
      <c r="A277" s="286"/>
      <c r="B277" s="226" t="s">
        <v>309</v>
      </c>
      <c r="C277" s="6" t="s">
        <v>27</v>
      </c>
      <c r="D277" s="6" t="s">
        <v>20</v>
      </c>
      <c r="E277" s="6" t="s">
        <v>98</v>
      </c>
      <c r="F277" s="74" t="s">
        <v>310</v>
      </c>
      <c r="G277" s="18"/>
      <c r="H277" s="58">
        <f t="shared" ref="H277:M278" si="407">H278</f>
        <v>200000</v>
      </c>
      <c r="I277" s="58">
        <f t="shared" si="407"/>
        <v>200000</v>
      </c>
      <c r="J277" s="58">
        <f t="shared" si="407"/>
        <v>200000</v>
      </c>
      <c r="K277" s="58">
        <f t="shared" si="407"/>
        <v>0</v>
      </c>
      <c r="L277" s="58">
        <f t="shared" si="407"/>
        <v>0</v>
      </c>
      <c r="M277" s="58">
        <f t="shared" si="407"/>
        <v>0</v>
      </c>
      <c r="N277" s="58">
        <f t="shared" si="317"/>
        <v>200000</v>
      </c>
      <c r="O277" s="58">
        <f t="shared" si="318"/>
        <v>200000</v>
      </c>
      <c r="P277" s="58">
        <f t="shared" si="319"/>
        <v>200000</v>
      </c>
      <c r="Q277" s="58">
        <f t="shared" ref="Q277:S278" si="408">Q278</f>
        <v>0</v>
      </c>
      <c r="R277" s="58">
        <f t="shared" si="408"/>
        <v>0</v>
      </c>
      <c r="S277" s="58">
        <f t="shared" si="408"/>
        <v>0</v>
      </c>
      <c r="T277" s="58">
        <f t="shared" si="378"/>
        <v>200000</v>
      </c>
      <c r="U277" s="58">
        <f t="shared" si="379"/>
        <v>200000</v>
      </c>
      <c r="V277" s="58">
        <f t="shared" si="380"/>
        <v>200000</v>
      </c>
      <c r="W277" s="58">
        <f t="shared" ref="W277:Y278" si="409">W278</f>
        <v>869640.46</v>
      </c>
      <c r="X277" s="58">
        <f t="shared" si="409"/>
        <v>0</v>
      </c>
      <c r="Y277" s="58">
        <f t="shared" si="409"/>
        <v>0</v>
      </c>
      <c r="Z277" s="58">
        <f t="shared" si="382"/>
        <v>1069640.46</v>
      </c>
      <c r="AA277" s="58">
        <f t="shared" si="383"/>
        <v>200000</v>
      </c>
      <c r="AB277" s="58">
        <f t="shared" si="384"/>
        <v>200000</v>
      </c>
    </row>
    <row r="278" spans="1:28" ht="13.5" customHeight="1">
      <c r="A278" s="287"/>
      <c r="B278" s="85" t="s">
        <v>34</v>
      </c>
      <c r="C278" s="6" t="s">
        <v>27</v>
      </c>
      <c r="D278" s="6" t="s">
        <v>20</v>
      </c>
      <c r="E278" s="6" t="s">
        <v>98</v>
      </c>
      <c r="F278" s="74" t="s">
        <v>310</v>
      </c>
      <c r="G278" s="18" t="s">
        <v>35</v>
      </c>
      <c r="H278" s="58">
        <f t="shared" si="407"/>
        <v>200000</v>
      </c>
      <c r="I278" s="58">
        <f t="shared" si="407"/>
        <v>200000</v>
      </c>
      <c r="J278" s="58">
        <f t="shared" si="407"/>
        <v>200000</v>
      </c>
      <c r="K278" s="58">
        <f t="shared" si="407"/>
        <v>0</v>
      </c>
      <c r="L278" s="58">
        <f t="shared" si="407"/>
        <v>0</v>
      </c>
      <c r="M278" s="58">
        <f t="shared" si="407"/>
        <v>0</v>
      </c>
      <c r="N278" s="58">
        <f t="shared" si="317"/>
        <v>200000</v>
      </c>
      <c r="O278" s="58">
        <f t="shared" si="318"/>
        <v>200000</v>
      </c>
      <c r="P278" s="58">
        <f t="shared" si="319"/>
        <v>200000</v>
      </c>
      <c r="Q278" s="58">
        <f t="shared" si="408"/>
        <v>0</v>
      </c>
      <c r="R278" s="58">
        <f t="shared" si="408"/>
        <v>0</v>
      </c>
      <c r="S278" s="58">
        <f t="shared" si="408"/>
        <v>0</v>
      </c>
      <c r="T278" s="58">
        <f t="shared" si="378"/>
        <v>200000</v>
      </c>
      <c r="U278" s="58">
        <f t="shared" si="379"/>
        <v>200000</v>
      </c>
      <c r="V278" s="58">
        <f t="shared" si="380"/>
        <v>200000</v>
      </c>
      <c r="W278" s="58">
        <f t="shared" si="409"/>
        <v>869640.46</v>
      </c>
      <c r="X278" s="58">
        <f t="shared" si="409"/>
        <v>0</v>
      </c>
      <c r="Y278" s="58">
        <f t="shared" si="409"/>
        <v>0</v>
      </c>
      <c r="Z278" s="58">
        <f t="shared" si="382"/>
        <v>1069640.46</v>
      </c>
      <c r="AA278" s="58">
        <f t="shared" si="383"/>
        <v>200000</v>
      </c>
      <c r="AB278" s="58">
        <f t="shared" si="384"/>
        <v>200000</v>
      </c>
    </row>
    <row r="279" spans="1:28" ht="14.25" customHeight="1">
      <c r="A279" s="290"/>
      <c r="B279" s="85" t="s">
        <v>37</v>
      </c>
      <c r="C279" s="6" t="s">
        <v>27</v>
      </c>
      <c r="D279" s="6" t="s">
        <v>20</v>
      </c>
      <c r="E279" s="6" t="s">
        <v>98</v>
      </c>
      <c r="F279" s="74" t="s">
        <v>310</v>
      </c>
      <c r="G279" s="18" t="s">
        <v>36</v>
      </c>
      <c r="H279" s="62">
        <v>200000</v>
      </c>
      <c r="I279" s="62">
        <v>200000</v>
      </c>
      <c r="J279" s="62">
        <v>200000</v>
      </c>
      <c r="K279" s="62"/>
      <c r="L279" s="62"/>
      <c r="M279" s="62"/>
      <c r="N279" s="62">
        <f t="shared" si="317"/>
        <v>200000</v>
      </c>
      <c r="O279" s="62">
        <f t="shared" si="318"/>
        <v>200000</v>
      </c>
      <c r="P279" s="62">
        <f t="shared" si="319"/>
        <v>200000</v>
      </c>
      <c r="Q279" s="62"/>
      <c r="R279" s="62"/>
      <c r="S279" s="62"/>
      <c r="T279" s="62">
        <f t="shared" si="378"/>
        <v>200000</v>
      </c>
      <c r="U279" s="62">
        <f t="shared" si="379"/>
        <v>200000</v>
      </c>
      <c r="V279" s="62">
        <f t="shared" si="380"/>
        <v>200000</v>
      </c>
      <c r="W279" s="62">
        <v>869640.46</v>
      </c>
      <c r="X279" s="62"/>
      <c r="Y279" s="62"/>
      <c r="Z279" s="62">
        <f t="shared" si="382"/>
        <v>1069640.46</v>
      </c>
      <c r="AA279" s="62">
        <f t="shared" si="383"/>
        <v>200000</v>
      </c>
      <c r="AB279" s="62">
        <f t="shared" si="384"/>
        <v>200000</v>
      </c>
    </row>
    <row r="280" spans="1:28" ht="26.4">
      <c r="A280" s="225"/>
      <c r="B280" s="213" t="s">
        <v>318</v>
      </c>
      <c r="C280" s="36" t="s">
        <v>27</v>
      </c>
      <c r="D280" s="36" t="s">
        <v>20</v>
      </c>
      <c r="E280" s="36" t="s">
        <v>98</v>
      </c>
      <c r="F280" s="36" t="s">
        <v>317</v>
      </c>
      <c r="G280" s="37"/>
      <c r="H280" s="62">
        <f>H281</f>
        <v>0</v>
      </c>
      <c r="I280" s="62">
        <f t="shared" ref="I280:M281" si="410">I281</f>
        <v>52292330</v>
      </c>
      <c r="J280" s="62">
        <f t="shared" si="410"/>
        <v>0</v>
      </c>
      <c r="K280" s="62">
        <f t="shared" si="410"/>
        <v>52232246.5</v>
      </c>
      <c r="L280" s="62">
        <f t="shared" si="410"/>
        <v>-59983</v>
      </c>
      <c r="M280" s="62">
        <f t="shared" si="410"/>
        <v>0</v>
      </c>
      <c r="N280" s="62">
        <f t="shared" si="317"/>
        <v>52232246.5</v>
      </c>
      <c r="O280" s="62">
        <f t="shared" si="318"/>
        <v>52232347</v>
      </c>
      <c r="P280" s="62">
        <f t="shared" si="319"/>
        <v>0</v>
      </c>
      <c r="Q280" s="62">
        <f t="shared" ref="Q280:S281" si="411">Q281</f>
        <v>0</v>
      </c>
      <c r="R280" s="62">
        <f t="shared" si="411"/>
        <v>0</v>
      </c>
      <c r="S280" s="62">
        <f t="shared" si="411"/>
        <v>0</v>
      </c>
      <c r="T280" s="62">
        <f t="shared" si="378"/>
        <v>52232246.5</v>
      </c>
      <c r="U280" s="62">
        <f t="shared" si="379"/>
        <v>52232347</v>
      </c>
      <c r="V280" s="62">
        <f t="shared" si="380"/>
        <v>0</v>
      </c>
      <c r="W280" s="62">
        <f t="shared" ref="W280:Y281" si="412">W281</f>
        <v>0</v>
      </c>
      <c r="X280" s="62">
        <f t="shared" si="412"/>
        <v>0</v>
      </c>
      <c r="Y280" s="62">
        <f t="shared" si="412"/>
        <v>0</v>
      </c>
      <c r="Z280" s="62">
        <f t="shared" si="382"/>
        <v>52232246.5</v>
      </c>
      <c r="AA280" s="62">
        <f t="shared" si="383"/>
        <v>52232347</v>
      </c>
      <c r="AB280" s="62">
        <f t="shared" si="384"/>
        <v>0</v>
      </c>
    </row>
    <row r="281" spans="1:28" ht="14.25" customHeight="1">
      <c r="A281" s="225"/>
      <c r="B281" s="228" t="s">
        <v>319</v>
      </c>
      <c r="C281" s="36" t="s">
        <v>27</v>
      </c>
      <c r="D281" s="36" t="s">
        <v>20</v>
      </c>
      <c r="E281" s="36" t="s">
        <v>98</v>
      </c>
      <c r="F281" s="36" t="s">
        <v>317</v>
      </c>
      <c r="G281" s="37" t="s">
        <v>134</v>
      </c>
      <c r="H281" s="62">
        <f>H282</f>
        <v>0</v>
      </c>
      <c r="I281" s="62">
        <f t="shared" si="410"/>
        <v>52292330</v>
      </c>
      <c r="J281" s="62">
        <f t="shared" si="410"/>
        <v>0</v>
      </c>
      <c r="K281" s="62">
        <f t="shared" si="410"/>
        <v>52232246.5</v>
      </c>
      <c r="L281" s="62">
        <f t="shared" si="410"/>
        <v>-59983</v>
      </c>
      <c r="M281" s="62">
        <f t="shared" si="410"/>
        <v>0</v>
      </c>
      <c r="N281" s="62">
        <f t="shared" si="317"/>
        <v>52232246.5</v>
      </c>
      <c r="O281" s="62">
        <f t="shared" si="318"/>
        <v>52232347</v>
      </c>
      <c r="P281" s="62">
        <f t="shared" si="319"/>
        <v>0</v>
      </c>
      <c r="Q281" s="62">
        <f t="shared" si="411"/>
        <v>0</v>
      </c>
      <c r="R281" s="62">
        <f t="shared" si="411"/>
        <v>0</v>
      </c>
      <c r="S281" s="62">
        <f t="shared" si="411"/>
        <v>0</v>
      </c>
      <c r="T281" s="62">
        <f t="shared" si="378"/>
        <v>52232246.5</v>
      </c>
      <c r="U281" s="62">
        <f t="shared" si="379"/>
        <v>52232347</v>
      </c>
      <c r="V281" s="62">
        <f t="shared" si="380"/>
        <v>0</v>
      </c>
      <c r="W281" s="62">
        <f t="shared" si="412"/>
        <v>0</v>
      </c>
      <c r="X281" s="62">
        <f t="shared" si="412"/>
        <v>0</v>
      </c>
      <c r="Y281" s="62">
        <f t="shared" si="412"/>
        <v>0</v>
      </c>
      <c r="Z281" s="62">
        <f t="shared" si="382"/>
        <v>52232246.5</v>
      </c>
      <c r="AA281" s="62">
        <f t="shared" si="383"/>
        <v>52232347</v>
      </c>
      <c r="AB281" s="62">
        <f t="shared" si="384"/>
        <v>0</v>
      </c>
    </row>
    <row r="282" spans="1:28" ht="14.25" customHeight="1">
      <c r="A282" s="225"/>
      <c r="B282" s="217" t="s">
        <v>320</v>
      </c>
      <c r="C282" s="36" t="s">
        <v>27</v>
      </c>
      <c r="D282" s="36" t="s">
        <v>20</v>
      </c>
      <c r="E282" s="36" t="s">
        <v>98</v>
      </c>
      <c r="F282" s="36" t="s">
        <v>317</v>
      </c>
      <c r="G282" s="37" t="s">
        <v>135</v>
      </c>
      <c r="H282" s="62"/>
      <c r="I282" s="62">
        <v>52292330</v>
      </c>
      <c r="J282" s="62"/>
      <c r="K282" s="62">
        <v>52232246.5</v>
      </c>
      <c r="L282" s="62">
        <v>-59983</v>
      </c>
      <c r="M282" s="62"/>
      <c r="N282" s="62">
        <f t="shared" si="317"/>
        <v>52232246.5</v>
      </c>
      <c r="O282" s="62">
        <f t="shared" si="318"/>
        <v>52232347</v>
      </c>
      <c r="P282" s="62">
        <f t="shared" si="319"/>
        <v>0</v>
      </c>
      <c r="Q282" s="62"/>
      <c r="R282" s="62"/>
      <c r="S282" s="62"/>
      <c r="T282" s="62">
        <f t="shared" si="378"/>
        <v>52232246.5</v>
      </c>
      <c r="U282" s="62">
        <f t="shared" si="379"/>
        <v>52232347</v>
      </c>
      <c r="V282" s="62">
        <f t="shared" si="380"/>
        <v>0</v>
      </c>
      <c r="W282" s="62"/>
      <c r="X282" s="62"/>
      <c r="Y282" s="62"/>
      <c r="Z282" s="62">
        <f t="shared" si="382"/>
        <v>52232246.5</v>
      </c>
      <c r="AA282" s="62">
        <f t="shared" si="383"/>
        <v>52232347</v>
      </c>
      <c r="AB282" s="62">
        <f t="shared" si="384"/>
        <v>0</v>
      </c>
    </row>
    <row r="283" spans="1:28" ht="14.25" customHeight="1">
      <c r="A283" s="225"/>
      <c r="B283" s="85"/>
      <c r="C283" s="6"/>
      <c r="D283" s="6"/>
      <c r="E283" s="6"/>
      <c r="F283" s="227"/>
      <c r="G283" s="18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</row>
    <row r="284" spans="1:28" ht="41.4">
      <c r="A284" s="184" t="s">
        <v>7</v>
      </c>
      <c r="B284" s="96" t="s">
        <v>262</v>
      </c>
      <c r="C284" s="21" t="s">
        <v>14</v>
      </c>
      <c r="D284" s="10" t="s">
        <v>20</v>
      </c>
      <c r="E284" s="10" t="s">
        <v>98</v>
      </c>
      <c r="F284" s="21" t="s">
        <v>99</v>
      </c>
      <c r="G284" s="18"/>
      <c r="H284" s="59">
        <f>H285+H290</f>
        <v>761000</v>
      </c>
      <c r="I284" s="59">
        <f t="shared" ref="I284:J284" si="413">I285+I290</f>
        <v>761000</v>
      </c>
      <c r="J284" s="59">
        <f t="shared" si="413"/>
        <v>761000</v>
      </c>
      <c r="K284" s="59">
        <f t="shared" ref="K284:M284" si="414">K285+K290</f>
        <v>0</v>
      </c>
      <c r="L284" s="59">
        <f t="shared" si="414"/>
        <v>0</v>
      </c>
      <c r="M284" s="59">
        <f t="shared" si="414"/>
        <v>0</v>
      </c>
      <c r="N284" s="59">
        <f t="shared" si="317"/>
        <v>761000</v>
      </c>
      <c r="O284" s="59">
        <f t="shared" si="318"/>
        <v>761000</v>
      </c>
      <c r="P284" s="59">
        <f t="shared" si="319"/>
        <v>761000</v>
      </c>
      <c r="Q284" s="59">
        <f>Q285+Q290+Q295</f>
        <v>6900</v>
      </c>
      <c r="R284" s="59">
        <f t="shared" ref="R284:S284" si="415">R285+R290+R295</f>
        <v>0</v>
      </c>
      <c r="S284" s="59">
        <f t="shared" si="415"/>
        <v>0</v>
      </c>
      <c r="T284" s="59">
        <f t="shared" ref="T284:T294" si="416">N284+Q284</f>
        <v>767900</v>
      </c>
      <c r="U284" s="59">
        <f t="shared" ref="U284:U294" si="417">O284+R284</f>
        <v>761000</v>
      </c>
      <c r="V284" s="59">
        <f t="shared" ref="V284:V294" si="418">P284+S284</f>
        <v>761000</v>
      </c>
      <c r="W284" s="59">
        <f>W285+W290+W295</f>
        <v>0</v>
      </c>
      <c r="X284" s="59">
        <f t="shared" ref="X284:Y284" si="419">X285+X290+X295</f>
        <v>0</v>
      </c>
      <c r="Y284" s="59">
        <f t="shared" si="419"/>
        <v>0</v>
      </c>
      <c r="Z284" s="59">
        <f t="shared" ref="Z284:Z297" si="420">T284+W284</f>
        <v>767900</v>
      </c>
      <c r="AA284" s="59">
        <f t="shared" ref="AA284:AA297" si="421">U284+X284</f>
        <v>761000</v>
      </c>
      <c r="AB284" s="59">
        <f t="shared" ref="AB284:AB297" si="422">V284+Y284</f>
        <v>761000</v>
      </c>
    </row>
    <row r="285" spans="1:28">
      <c r="A285" s="291"/>
      <c r="B285" s="57" t="s">
        <v>210</v>
      </c>
      <c r="C285" s="6" t="s">
        <v>14</v>
      </c>
      <c r="D285" s="6" t="s">
        <v>20</v>
      </c>
      <c r="E285" s="6" t="s">
        <v>98</v>
      </c>
      <c r="F285" s="6" t="s">
        <v>113</v>
      </c>
      <c r="G285" s="18"/>
      <c r="H285" s="58">
        <f>H286+H288</f>
        <v>500000</v>
      </c>
      <c r="I285" s="58">
        <f t="shared" ref="I285:J285" si="423">I286+I288</f>
        <v>500000</v>
      </c>
      <c r="J285" s="58">
        <f t="shared" si="423"/>
        <v>500000</v>
      </c>
      <c r="K285" s="58">
        <f t="shared" ref="K285:M285" si="424">K286+K288</f>
        <v>0</v>
      </c>
      <c r="L285" s="58">
        <f t="shared" si="424"/>
        <v>0</v>
      </c>
      <c r="M285" s="58">
        <f t="shared" si="424"/>
        <v>0</v>
      </c>
      <c r="N285" s="58">
        <f t="shared" si="317"/>
        <v>500000</v>
      </c>
      <c r="O285" s="58">
        <f t="shared" si="318"/>
        <v>500000</v>
      </c>
      <c r="P285" s="58">
        <f t="shared" si="319"/>
        <v>500000</v>
      </c>
      <c r="Q285" s="58">
        <f t="shared" ref="Q285:S285" si="425">Q286+Q288</f>
        <v>0</v>
      </c>
      <c r="R285" s="58">
        <f t="shared" si="425"/>
        <v>0</v>
      </c>
      <c r="S285" s="58">
        <f t="shared" si="425"/>
        <v>0</v>
      </c>
      <c r="T285" s="58">
        <f t="shared" si="416"/>
        <v>500000</v>
      </c>
      <c r="U285" s="58">
        <f t="shared" si="417"/>
        <v>500000</v>
      </c>
      <c r="V285" s="58">
        <f t="shared" si="418"/>
        <v>500000</v>
      </c>
      <c r="W285" s="58">
        <f t="shared" ref="W285:Y285" si="426">W286+W288</f>
        <v>0</v>
      </c>
      <c r="X285" s="58">
        <f t="shared" si="426"/>
        <v>0</v>
      </c>
      <c r="Y285" s="58">
        <f t="shared" si="426"/>
        <v>0</v>
      </c>
      <c r="Z285" s="58">
        <f t="shared" si="420"/>
        <v>500000</v>
      </c>
      <c r="AA285" s="58">
        <f t="shared" si="421"/>
        <v>500000</v>
      </c>
      <c r="AB285" s="58">
        <f t="shared" si="422"/>
        <v>500000</v>
      </c>
    </row>
    <row r="286" spans="1:28" ht="26.4">
      <c r="A286" s="287"/>
      <c r="B286" s="57" t="s">
        <v>172</v>
      </c>
      <c r="C286" s="6" t="s">
        <v>14</v>
      </c>
      <c r="D286" s="6" t="s">
        <v>20</v>
      </c>
      <c r="E286" s="6" t="s">
        <v>98</v>
      </c>
      <c r="F286" s="6" t="s">
        <v>113</v>
      </c>
      <c r="G286" s="18" t="s">
        <v>31</v>
      </c>
      <c r="H286" s="58">
        <f>H287</f>
        <v>415000</v>
      </c>
      <c r="I286" s="58">
        <f t="shared" ref="I286:M286" si="427">I287</f>
        <v>415000</v>
      </c>
      <c r="J286" s="58">
        <f t="shared" si="427"/>
        <v>415000</v>
      </c>
      <c r="K286" s="58">
        <f t="shared" si="427"/>
        <v>0</v>
      </c>
      <c r="L286" s="58">
        <f t="shared" si="427"/>
        <v>0</v>
      </c>
      <c r="M286" s="58">
        <f t="shared" si="427"/>
        <v>0</v>
      </c>
      <c r="N286" s="58">
        <f t="shared" si="317"/>
        <v>415000</v>
      </c>
      <c r="O286" s="58">
        <f t="shared" si="318"/>
        <v>415000</v>
      </c>
      <c r="P286" s="58">
        <f t="shared" si="319"/>
        <v>415000</v>
      </c>
      <c r="Q286" s="58">
        <f t="shared" ref="Q286:S286" si="428">Q287</f>
        <v>0</v>
      </c>
      <c r="R286" s="58">
        <f t="shared" si="428"/>
        <v>0</v>
      </c>
      <c r="S286" s="58">
        <f t="shared" si="428"/>
        <v>0</v>
      </c>
      <c r="T286" s="58">
        <f t="shared" si="416"/>
        <v>415000</v>
      </c>
      <c r="U286" s="58">
        <f t="shared" si="417"/>
        <v>415000</v>
      </c>
      <c r="V286" s="58">
        <f t="shared" si="418"/>
        <v>415000</v>
      </c>
      <c r="W286" s="58">
        <f t="shared" ref="W286:Y286" si="429">W287</f>
        <v>0</v>
      </c>
      <c r="X286" s="58">
        <f t="shared" si="429"/>
        <v>0</v>
      </c>
      <c r="Y286" s="58">
        <f t="shared" si="429"/>
        <v>0</v>
      </c>
      <c r="Z286" s="58">
        <f t="shared" si="420"/>
        <v>415000</v>
      </c>
      <c r="AA286" s="58">
        <f t="shared" si="421"/>
        <v>415000</v>
      </c>
      <c r="AB286" s="58">
        <f t="shared" si="422"/>
        <v>415000</v>
      </c>
    </row>
    <row r="287" spans="1:28" ht="26.4">
      <c r="A287" s="287"/>
      <c r="B287" s="29" t="s">
        <v>33</v>
      </c>
      <c r="C287" s="6" t="s">
        <v>14</v>
      </c>
      <c r="D287" s="6" t="s">
        <v>20</v>
      </c>
      <c r="E287" s="6" t="s">
        <v>98</v>
      </c>
      <c r="F287" s="6" t="s">
        <v>113</v>
      </c>
      <c r="G287" s="18" t="s">
        <v>32</v>
      </c>
      <c r="H287" s="61">
        <v>415000</v>
      </c>
      <c r="I287" s="61">
        <v>415000</v>
      </c>
      <c r="J287" s="61">
        <v>415000</v>
      </c>
      <c r="K287" s="61"/>
      <c r="L287" s="61"/>
      <c r="M287" s="61"/>
      <c r="N287" s="61">
        <f t="shared" si="317"/>
        <v>415000</v>
      </c>
      <c r="O287" s="61">
        <f t="shared" si="318"/>
        <v>415000</v>
      </c>
      <c r="P287" s="61">
        <f t="shared" si="319"/>
        <v>415000</v>
      </c>
      <c r="Q287" s="61"/>
      <c r="R287" s="61"/>
      <c r="S287" s="61"/>
      <c r="T287" s="61">
        <f t="shared" si="416"/>
        <v>415000</v>
      </c>
      <c r="U287" s="61">
        <f t="shared" si="417"/>
        <v>415000</v>
      </c>
      <c r="V287" s="61">
        <f t="shared" si="418"/>
        <v>415000</v>
      </c>
      <c r="W287" s="61"/>
      <c r="X287" s="61"/>
      <c r="Y287" s="61"/>
      <c r="Z287" s="61">
        <f t="shared" si="420"/>
        <v>415000</v>
      </c>
      <c r="AA287" s="61">
        <f t="shared" si="421"/>
        <v>415000</v>
      </c>
      <c r="AB287" s="61">
        <f t="shared" si="422"/>
        <v>415000</v>
      </c>
    </row>
    <row r="288" spans="1:28">
      <c r="A288" s="287"/>
      <c r="B288" s="57" t="s">
        <v>34</v>
      </c>
      <c r="C288" s="6" t="s">
        <v>14</v>
      </c>
      <c r="D288" s="6" t="s">
        <v>20</v>
      </c>
      <c r="E288" s="6" t="s">
        <v>98</v>
      </c>
      <c r="F288" s="6" t="s">
        <v>113</v>
      </c>
      <c r="G288" s="56" t="s">
        <v>35</v>
      </c>
      <c r="H288" s="61">
        <f>H289</f>
        <v>85000</v>
      </c>
      <c r="I288" s="61">
        <f t="shared" ref="I288:M288" si="430">I289</f>
        <v>85000</v>
      </c>
      <c r="J288" s="61">
        <f t="shared" si="430"/>
        <v>85000</v>
      </c>
      <c r="K288" s="61">
        <f t="shared" si="430"/>
        <v>0</v>
      </c>
      <c r="L288" s="61">
        <f t="shared" si="430"/>
        <v>0</v>
      </c>
      <c r="M288" s="61">
        <f t="shared" si="430"/>
        <v>0</v>
      </c>
      <c r="N288" s="61">
        <f t="shared" si="317"/>
        <v>85000</v>
      </c>
      <c r="O288" s="61">
        <f t="shared" si="318"/>
        <v>85000</v>
      </c>
      <c r="P288" s="61">
        <f t="shared" si="319"/>
        <v>85000</v>
      </c>
      <c r="Q288" s="61">
        <f t="shared" ref="Q288:S288" si="431">Q289</f>
        <v>0</v>
      </c>
      <c r="R288" s="61">
        <f t="shared" si="431"/>
        <v>0</v>
      </c>
      <c r="S288" s="61">
        <f t="shared" si="431"/>
        <v>0</v>
      </c>
      <c r="T288" s="61">
        <f t="shared" si="416"/>
        <v>85000</v>
      </c>
      <c r="U288" s="61">
        <f t="shared" si="417"/>
        <v>85000</v>
      </c>
      <c r="V288" s="61">
        <f t="shared" si="418"/>
        <v>85000</v>
      </c>
      <c r="W288" s="61">
        <f t="shared" ref="W288:Y288" si="432">W289</f>
        <v>0</v>
      </c>
      <c r="X288" s="61">
        <f t="shared" si="432"/>
        <v>0</v>
      </c>
      <c r="Y288" s="61">
        <f t="shared" si="432"/>
        <v>0</v>
      </c>
      <c r="Z288" s="61">
        <f t="shared" si="420"/>
        <v>85000</v>
      </c>
      <c r="AA288" s="61">
        <f t="shared" si="421"/>
        <v>85000</v>
      </c>
      <c r="AB288" s="61">
        <f t="shared" si="422"/>
        <v>85000</v>
      </c>
    </row>
    <row r="289" spans="1:28">
      <c r="A289" s="287"/>
      <c r="B289" s="57" t="s">
        <v>153</v>
      </c>
      <c r="C289" s="6" t="s">
        <v>14</v>
      </c>
      <c r="D289" s="6" t="s">
        <v>20</v>
      </c>
      <c r="E289" s="6" t="s">
        <v>98</v>
      </c>
      <c r="F289" s="6" t="s">
        <v>113</v>
      </c>
      <c r="G289" s="56" t="s">
        <v>154</v>
      </c>
      <c r="H289" s="61">
        <v>85000</v>
      </c>
      <c r="I289" s="61">
        <v>85000</v>
      </c>
      <c r="J289" s="61">
        <v>85000</v>
      </c>
      <c r="K289" s="61"/>
      <c r="L289" s="61"/>
      <c r="M289" s="61"/>
      <c r="N289" s="61">
        <f t="shared" si="317"/>
        <v>85000</v>
      </c>
      <c r="O289" s="61">
        <f t="shared" si="318"/>
        <v>85000</v>
      </c>
      <c r="P289" s="61">
        <f t="shared" si="319"/>
        <v>85000</v>
      </c>
      <c r="Q289" s="61"/>
      <c r="R289" s="61"/>
      <c r="S289" s="61"/>
      <c r="T289" s="61">
        <f t="shared" si="416"/>
        <v>85000</v>
      </c>
      <c r="U289" s="61">
        <f t="shared" si="417"/>
        <v>85000</v>
      </c>
      <c r="V289" s="61">
        <f t="shared" si="418"/>
        <v>85000</v>
      </c>
      <c r="W289" s="61"/>
      <c r="X289" s="61"/>
      <c r="Y289" s="61"/>
      <c r="Z289" s="61">
        <f t="shared" si="420"/>
        <v>85000</v>
      </c>
      <c r="AA289" s="61">
        <f t="shared" si="421"/>
        <v>85000</v>
      </c>
      <c r="AB289" s="61">
        <f t="shared" si="422"/>
        <v>85000</v>
      </c>
    </row>
    <row r="290" spans="1:28">
      <c r="A290" s="293"/>
      <c r="B290" s="57" t="s">
        <v>211</v>
      </c>
      <c r="C290" s="6" t="s">
        <v>14</v>
      </c>
      <c r="D290" s="6" t="s">
        <v>20</v>
      </c>
      <c r="E290" s="6" t="s">
        <v>98</v>
      </c>
      <c r="F290" s="6" t="s">
        <v>114</v>
      </c>
      <c r="G290" s="18"/>
      <c r="H290" s="58">
        <f>H291+H293</f>
        <v>261000</v>
      </c>
      <c r="I290" s="58">
        <f t="shared" ref="I290:J290" si="433">I291+I293</f>
        <v>261000</v>
      </c>
      <c r="J290" s="58">
        <f t="shared" si="433"/>
        <v>261000</v>
      </c>
      <c r="K290" s="58">
        <f t="shared" ref="K290:M290" si="434">K291+K293</f>
        <v>0</v>
      </c>
      <c r="L290" s="58">
        <f t="shared" si="434"/>
        <v>0</v>
      </c>
      <c r="M290" s="58">
        <f t="shared" si="434"/>
        <v>0</v>
      </c>
      <c r="N290" s="58">
        <f t="shared" si="317"/>
        <v>261000</v>
      </c>
      <c r="O290" s="58">
        <f t="shared" si="318"/>
        <v>261000</v>
      </c>
      <c r="P290" s="58">
        <f t="shared" si="319"/>
        <v>261000</v>
      </c>
      <c r="Q290" s="58">
        <f t="shared" ref="Q290:S290" si="435">Q291+Q293</f>
        <v>0</v>
      </c>
      <c r="R290" s="58">
        <f t="shared" si="435"/>
        <v>0</v>
      </c>
      <c r="S290" s="58">
        <f t="shared" si="435"/>
        <v>0</v>
      </c>
      <c r="T290" s="58">
        <f t="shared" si="416"/>
        <v>261000</v>
      </c>
      <c r="U290" s="58">
        <f t="shared" si="417"/>
        <v>261000</v>
      </c>
      <c r="V290" s="58">
        <f t="shared" si="418"/>
        <v>261000</v>
      </c>
      <c r="W290" s="58">
        <f t="shared" ref="W290:Y290" si="436">W291+W293</f>
        <v>0</v>
      </c>
      <c r="X290" s="58">
        <f t="shared" si="436"/>
        <v>0</v>
      </c>
      <c r="Y290" s="58">
        <f t="shared" si="436"/>
        <v>0</v>
      </c>
      <c r="Z290" s="58">
        <f t="shared" si="420"/>
        <v>261000</v>
      </c>
      <c r="AA290" s="58">
        <f t="shared" si="421"/>
        <v>261000</v>
      </c>
      <c r="AB290" s="58">
        <f t="shared" si="422"/>
        <v>261000</v>
      </c>
    </row>
    <row r="291" spans="1:28" ht="26.4">
      <c r="A291" s="287"/>
      <c r="B291" s="57" t="s">
        <v>172</v>
      </c>
      <c r="C291" s="6" t="s">
        <v>14</v>
      </c>
      <c r="D291" s="6" t="s">
        <v>20</v>
      </c>
      <c r="E291" s="6" t="s">
        <v>98</v>
      </c>
      <c r="F291" s="6" t="s">
        <v>114</v>
      </c>
      <c r="G291" s="18" t="s">
        <v>31</v>
      </c>
      <c r="H291" s="58">
        <f>H292</f>
        <v>187000</v>
      </c>
      <c r="I291" s="58">
        <f t="shared" ref="I291:M291" si="437">I292</f>
        <v>187000</v>
      </c>
      <c r="J291" s="58">
        <f t="shared" si="437"/>
        <v>187000</v>
      </c>
      <c r="K291" s="58">
        <f t="shared" si="437"/>
        <v>0</v>
      </c>
      <c r="L291" s="58">
        <f t="shared" si="437"/>
        <v>0</v>
      </c>
      <c r="M291" s="58">
        <f t="shared" si="437"/>
        <v>0</v>
      </c>
      <c r="N291" s="58">
        <f t="shared" si="317"/>
        <v>187000</v>
      </c>
      <c r="O291" s="58">
        <f t="shared" si="318"/>
        <v>187000</v>
      </c>
      <c r="P291" s="58">
        <f t="shared" si="319"/>
        <v>187000</v>
      </c>
      <c r="Q291" s="58">
        <f t="shared" ref="Q291:S291" si="438">Q292</f>
        <v>0</v>
      </c>
      <c r="R291" s="58">
        <f t="shared" si="438"/>
        <v>0</v>
      </c>
      <c r="S291" s="58">
        <f t="shared" si="438"/>
        <v>0</v>
      </c>
      <c r="T291" s="58">
        <f t="shared" si="416"/>
        <v>187000</v>
      </c>
      <c r="U291" s="58">
        <f t="shared" si="417"/>
        <v>187000</v>
      </c>
      <c r="V291" s="58">
        <f t="shared" si="418"/>
        <v>187000</v>
      </c>
      <c r="W291" s="58">
        <f t="shared" ref="W291:Y291" si="439">W292</f>
        <v>0</v>
      </c>
      <c r="X291" s="58">
        <f t="shared" si="439"/>
        <v>0</v>
      </c>
      <c r="Y291" s="58">
        <f t="shared" si="439"/>
        <v>0</v>
      </c>
      <c r="Z291" s="58">
        <f t="shared" si="420"/>
        <v>187000</v>
      </c>
      <c r="AA291" s="58">
        <f t="shared" si="421"/>
        <v>187000</v>
      </c>
      <c r="AB291" s="58">
        <f t="shared" si="422"/>
        <v>187000</v>
      </c>
    </row>
    <row r="292" spans="1:28" ht="26.4">
      <c r="A292" s="290"/>
      <c r="B292" s="29" t="s">
        <v>33</v>
      </c>
      <c r="C292" s="6" t="s">
        <v>14</v>
      </c>
      <c r="D292" s="6" t="s">
        <v>20</v>
      </c>
      <c r="E292" s="6" t="s">
        <v>98</v>
      </c>
      <c r="F292" s="6" t="s">
        <v>114</v>
      </c>
      <c r="G292" s="18" t="s">
        <v>32</v>
      </c>
      <c r="H292" s="61">
        <v>187000</v>
      </c>
      <c r="I292" s="61">
        <v>187000</v>
      </c>
      <c r="J292" s="61">
        <v>187000</v>
      </c>
      <c r="K292" s="61"/>
      <c r="L292" s="61"/>
      <c r="M292" s="61"/>
      <c r="N292" s="61">
        <f t="shared" si="317"/>
        <v>187000</v>
      </c>
      <c r="O292" s="61">
        <f t="shared" si="318"/>
        <v>187000</v>
      </c>
      <c r="P292" s="61">
        <f t="shared" si="319"/>
        <v>187000</v>
      </c>
      <c r="Q292" s="61"/>
      <c r="R292" s="61"/>
      <c r="S292" s="61"/>
      <c r="T292" s="61">
        <f t="shared" si="416"/>
        <v>187000</v>
      </c>
      <c r="U292" s="61">
        <f t="shared" si="417"/>
        <v>187000</v>
      </c>
      <c r="V292" s="61">
        <f t="shared" si="418"/>
        <v>187000</v>
      </c>
      <c r="W292" s="61"/>
      <c r="X292" s="61"/>
      <c r="Y292" s="61"/>
      <c r="Z292" s="61">
        <f t="shared" si="420"/>
        <v>187000</v>
      </c>
      <c r="AA292" s="61">
        <f t="shared" si="421"/>
        <v>187000</v>
      </c>
      <c r="AB292" s="61">
        <f t="shared" si="422"/>
        <v>187000</v>
      </c>
    </row>
    <row r="293" spans="1:28">
      <c r="A293" s="183"/>
      <c r="B293" s="82" t="s">
        <v>34</v>
      </c>
      <c r="C293" s="6" t="s">
        <v>14</v>
      </c>
      <c r="D293" s="6" t="s">
        <v>20</v>
      </c>
      <c r="E293" s="6" t="s">
        <v>98</v>
      </c>
      <c r="F293" s="6" t="s">
        <v>114</v>
      </c>
      <c r="G293" s="56" t="s">
        <v>35</v>
      </c>
      <c r="H293" s="61">
        <f>H294</f>
        <v>74000</v>
      </c>
      <c r="I293" s="61">
        <f t="shared" ref="I293:M293" si="440">I294</f>
        <v>74000</v>
      </c>
      <c r="J293" s="61">
        <f t="shared" si="440"/>
        <v>74000</v>
      </c>
      <c r="K293" s="61">
        <f t="shared" si="440"/>
        <v>0</v>
      </c>
      <c r="L293" s="61">
        <f t="shared" si="440"/>
        <v>0</v>
      </c>
      <c r="M293" s="61">
        <f t="shared" si="440"/>
        <v>0</v>
      </c>
      <c r="N293" s="61">
        <f t="shared" si="317"/>
        <v>74000</v>
      </c>
      <c r="O293" s="61">
        <f t="shared" si="318"/>
        <v>74000</v>
      </c>
      <c r="P293" s="61">
        <f t="shared" si="319"/>
        <v>74000</v>
      </c>
      <c r="Q293" s="61">
        <f t="shared" ref="Q293:S293" si="441">Q294</f>
        <v>0</v>
      </c>
      <c r="R293" s="61">
        <f t="shared" si="441"/>
        <v>0</v>
      </c>
      <c r="S293" s="61">
        <f t="shared" si="441"/>
        <v>0</v>
      </c>
      <c r="T293" s="61">
        <f t="shared" si="416"/>
        <v>74000</v>
      </c>
      <c r="U293" s="61">
        <f t="shared" si="417"/>
        <v>74000</v>
      </c>
      <c r="V293" s="61">
        <f t="shared" si="418"/>
        <v>74000</v>
      </c>
      <c r="W293" s="61">
        <f t="shared" ref="W293:Y293" si="442">W294</f>
        <v>0</v>
      </c>
      <c r="X293" s="61">
        <f t="shared" si="442"/>
        <v>0</v>
      </c>
      <c r="Y293" s="61">
        <f t="shared" si="442"/>
        <v>0</v>
      </c>
      <c r="Z293" s="61">
        <f t="shared" si="420"/>
        <v>74000</v>
      </c>
      <c r="AA293" s="61">
        <f t="shared" si="421"/>
        <v>74000</v>
      </c>
      <c r="AB293" s="61">
        <f t="shared" si="422"/>
        <v>74000</v>
      </c>
    </row>
    <row r="294" spans="1:28">
      <c r="A294" s="183"/>
      <c r="B294" s="82" t="s">
        <v>153</v>
      </c>
      <c r="C294" s="6" t="s">
        <v>14</v>
      </c>
      <c r="D294" s="6" t="s">
        <v>20</v>
      </c>
      <c r="E294" s="6" t="s">
        <v>98</v>
      </c>
      <c r="F294" s="6" t="s">
        <v>114</v>
      </c>
      <c r="G294" s="56" t="s">
        <v>154</v>
      </c>
      <c r="H294" s="61">
        <v>74000</v>
      </c>
      <c r="I294" s="61">
        <v>74000</v>
      </c>
      <c r="J294" s="61">
        <v>74000</v>
      </c>
      <c r="K294" s="61"/>
      <c r="L294" s="61"/>
      <c r="M294" s="61"/>
      <c r="N294" s="61">
        <f t="shared" si="317"/>
        <v>74000</v>
      </c>
      <c r="O294" s="61">
        <f t="shared" si="318"/>
        <v>74000</v>
      </c>
      <c r="P294" s="61">
        <f t="shared" si="319"/>
        <v>74000</v>
      </c>
      <c r="Q294" s="61"/>
      <c r="R294" s="61"/>
      <c r="S294" s="61"/>
      <c r="T294" s="61">
        <f t="shared" si="416"/>
        <v>74000</v>
      </c>
      <c r="U294" s="61">
        <f t="shared" si="417"/>
        <v>74000</v>
      </c>
      <c r="V294" s="61">
        <f t="shared" si="418"/>
        <v>74000</v>
      </c>
      <c r="W294" s="61"/>
      <c r="X294" s="61"/>
      <c r="Y294" s="61"/>
      <c r="Z294" s="61">
        <f t="shared" si="420"/>
        <v>74000</v>
      </c>
      <c r="AA294" s="61">
        <f t="shared" si="421"/>
        <v>74000</v>
      </c>
      <c r="AB294" s="61">
        <f t="shared" si="422"/>
        <v>74000</v>
      </c>
    </row>
    <row r="295" spans="1:28">
      <c r="A295" s="106"/>
      <c r="B295" s="199" t="s">
        <v>162</v>
      </c>
      <c r="C295" s="188" t="s">
        <v>14</v>
      </c>
      <c r="D295" s="188" t="s">
        <v>20</v>
      </c>
      <c r="E295" s="188" t="s">
        <v>98</v>
      </c>
      <c r="F295" s="188" t="s">
        <v>161</v>
      </c>
      <c r="G295" s="202"/>
      <c r="H295" s="61"/>
      <c r="I295" s="61"/>
      <c r="J295" s="61"/>
      <c r="K295" s="61"/>
      <c r="L295" s="61"/>
      <c r="M295" s="61"/>
      <c r="N295" s="61"/>
      <c r="O295" s="61"/>
      <c r="P295" s="61"/>
      <c r="Q295" s="61">
        <f>Q296</f>
        <v>6900</v>
      </c>
      <c r="R295" s="61">
        <f t="shared" ref="R295:S296" si="443">R296</f>
        <v>0</v>
      </c>
      <c r="S295" s="61">
        <f t="shared" si="443"/>
        <v>0</v>
      </c>
      <c r="T295" s="61">
        <f t="shared" ref="T295:T297" si="444">N295+Q295</f>
        <v>6900</v>
      </c>
      <c r="U295" s="61">
        <f t="shared" ref="U295:U297" si="445">O295+R295</f>
        <v>0</v>
      </c>
      <c r="V295" s="61">
        <f t="shared" ref="V295:V297" si="446">P295+S295</f>
        <v>0</v>
      </c>
      <c r="W295" s="61">
        <f>W296</f>
        <v>0</v>
      </c>
      <c r="X295" s="61">
        <f t="shared" ref="X295:Y296" si="447">X296</f>
        <v>0</v>
      </c>
      <c r="Y295" s="61">
        <f t="shared" si="447"/>
        <v>0</v>
      </c>
      <c r="Z295" s="61">
        <f t="shared" si="420"/>
        <v>6900</v>
      </c>
      <c r="AA295" s="61">
        <f t="shared" si="421"/>
        <v>0</v>
      </c>
      <c r="AB295" s="61">
        <f t="shared" si="422"/>
        <v>0</v>
      </c>
    </row>
    <row r="296" spans="1:28" ht="26.4">
      <c r="A296" s="251"/>
      <c r="B296" s="127" t="s">
        <v>172</v>
      </c>
      <c r="C296" s="188" t="s">
        <v>14</v>
      </c>
      <c r="D296" s="188" t="s">
        <v>20</v>
      </c>
      <c r="E296" s="188" t="s">
        <v>98</v>
      </c>
      <c r="F296" s="188" t="s">
        <v>161</v>
      </c>
      <c r="G296" s="202" t="s">
        <v>31</v>
      </c>
      <c r="H296" s="61"/>
      <c r="I296" s="61"/>
      <c r="J296" s="61"/>
      <c r="K296" s="61"/>
      <c r="L296" s="61"/>
      <c r="M296" s="61"/>
      <c r="N296" s="61"/>
      <c r="O296" s="61"/>
      <c r="P296" s="61"/>
      <c r="Q296" s="61">
        <f>Q297</f>
        <v>6900</v>
      </c>
      <c r="R296" s="61">
        <f t="shared" si="443"/>
        <v>0</v>
      </c>
      <c r="S296" s="61">
        <f t="shared" si="443"/>
        <v>0</v>
      </c>
      <c r="T296" s="61">
        <f t="shared" si="444"/>
        <v>6900</v>
      </c>
      <c r="U296" s="61">
        <f t="shared" si="445"/>
        <v>0</v>
      </c>
      <c r="V296" s="61">
        <f t="shared" si="446"/>
        <v>0</v>
      </c>
      <c r="W296" s="61">
        <f>W297</f>
        <v>0</v>
      </c>
      <c r="X296" s="61">
        <f t="shared" si="447"/>
        <v>0</v>
      </c>
      <c r="Y296" s="61">
        <f t="shared" si="447"/>
        <v>0</v>
      </c>
      <c r="Z296" s="61">
        <f t="shared" si="420"/>
        <v>6900</v>
      </c>
      <c r="AA296" s="61">
        <f t="shared" si="421"/>
        <v>0</v>
      </c>
      <c r="AB296" s="61">
        <f t="shared" si="422"/>
        <v>0</v>
      </c>
    </row>
    <row r="297" spans="1:28" ht="26.4">
      <c r="A297" s="251"/>
      <c r="B297" s="216" t="s">
        <v>33</v>
      </c>
      <c r="C297" s="188" t="s">
        <v>14</v>
      </c>
      <c r="D297" s="188" t="s">
        <v>20</v>
      </c>
      <c r="E297" s="188" t="s">
        <v>98</v>
      </c>
      <c r="F297" s="188" t="s">
        <v>161</v>
      </c>
      <c r="G297" s="202" t="s">
        <v>32</v>
      </c>
      <c r="H297" s="61"/>
      <c r="I297" s="61"/>
      <c r="J297" s="61"/>
      <c r="K297" s="61"/>
      <c r="L297" s="61"/>
      <c r="M297" s="61"/>
      <c r="N297" s="61"/>
      <c r="O297" s="61"/>
      <c r="P297" s="61"/>
      <c r="Q297" s="61">
        <v>6900</v>
      </c>
      <c r="R297" s="61"/>
      <c r="S297" s="61"/>
      <c r="T297" s="61">
        <f t="shared" si="444"/>
        <v>6900</v>
      </c>
      <c r="U297" s="61">
        <f t="shared" si="445"/>
        <v>0</v>
      </c>
      <c r="V297" s="61">
        <f t="shared" si="446"/>
        <v>0</v>
      </c>
      <c r="W297" s="61"/>
      <c r="X297" s="61"/>
      <c r="Y297" s="61"/>
      <c r="Z297" s="61">
        <f t="shared" si="420"/>
        <v>6900</v>
      </c>
      <c r="AA297" s="61">
        <f t="shared" si="421"/>
        <v>0</v>
      </c>
      <c r="AB297" s="61">
        <f t="shared" si="422"/>
        <v>0</v>
      </c>
    </row>
    <row r="298" spans="1:28">
      <c r="A298" s="183"/>
      <c r="B298" s="5"/>
      <c r="C298" s="5"/>
      <c r="D298" s="5"/>
      <c r="E298" s="5"/>
      <c r="F298" s="6"/>
      <c r="G298" s="1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</row>
    <row r="299" spans="1:28" ht="41.4">
      <c r="A299" s="84">
        <v>8</v>
      </c>
      <c r="B299" s="154" t="s">
        <v>263</v>
      </c>
      <c r="C299" s="8" t="s">
        <v>145</v>
      </c>
      <c r="D299" s="8" t="s">
        <v>20</v>
      </c>
      <c r="E299" s="8" t="s">
        <v>98</v>
      </c>
      <c r="F299" s="8" t="s">
        <v>99</v>
      </c>
      <c r="G299" s="17"/>
      <c r="H299" s="60">
        <f>+H304+H311</f>
        <v>760000</v>
      </c>
      <c r="I299" s="60">
        <f t="shared" ref="I299:J299" si="448">+I304+I311</f>
        <v>300000</v>
      </c>
      <c r="J299" s="60">
        <f t="shared" si="448"/>
        <v>300000</v>
      </c>
      <c r="K299" s="60">
        <f t="shared" ref="K299:M299" si="449">+K304+K311</f>
        <v>0</v>
      </c>
      <c r="L299" s="60">
        <f t="shared" si="449"/>
        <v>0</v>
      </c>
      <c r="M299" s="60">
        <f t="shared" si="449"/>
        <v>0</v>
      </c>
      <c r="N299" s="60">
        <f t="shared" si="317"/>
        <v>760000</v>
      </c>
      <c r="O299" s="60">
        <f t="shared" si="318"/>
        <v>300000</v>
      </c>
      <c r="P299" s="60">
        <f t="shared" si="319"/>
        <v>300000</v>
      </c>
      <c r="Q299" s="60">
        <f t="shared" ref="Q299:S299" si="450">+Q304+Q311</f>
        <v>0</v>
      </c>
      <c r="R299" s="60">
        <f t="shared" si="450"/>
        <v>0</v>
      </c>
      <c r="S299" s="60">
        <f t="shared" si="450"/>
        <v>0</v>
      </c>
      <c r="T299" s="60">
        <f t="shared" ref="T299:T314" si="451">N299+Q299</f>
        <v>760000</v>
      </c>
      <c r="U299" s="60">
        <f t="shared" ref="U299:U314" si="452">O299+R299</f>
        <v>300000</v>
      </c>
      <c r="V299" s="60">
        <f t="shared" ref="V299:V314" si="453">P299+S299</f>
        <v>300000</v>
      </c>
      <c r="W299" s="60">
        <f>+W304+W311+W300</f>
        <v>1750000</v>
      </c>
      <c r="X299" s="60">
        <f t="shared" ref="X299:Y299" si="454">+X304+X311+X300</f>
        <v>0</v>
      </c>
      <c r="Y299" s="60">
        <f t="shared" si="454"/>
        <v>0</v>
      </c>
      <c r="Z299" s="60">
        <f t="shared" ref="Z299:Z314" si="455">T299+W299</f>
        <v>2510000</v>
      </c>
      <c r="AA299" s="60">
        <f t="shared" ref="AA299:AA314" si="456">U299+X299</f>
        <v>300000</v>
      </c>
      <c r="AB299" s="60">
        <f t="shared" ref="AB299:AB314" si="457">V299+Y299</f>
        <v>300000</v>
      </c>
    </row>
    <row r="300" spans="1:28" s="133" customFormat="1" ht="13.8">
      <c r="A300" s="83" t="s">
        <v>337</v>
      </c>
      <c r="B300" s="269" t="s">
        <v>365</v>
      </c>
      <c r="C300" s="76" t="s">
        <v>145</v>
      </c>
      <c r="D300" s="76" t="s">
        <v>3</v>
      </c>
      <c r="E300" s="76" t="s">
        <v>98</v>
      </c>
      <c r="F300" s="76" t="s">
        <v>99</v>
      </c>
      <c r="G300" s="77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59">
        <f>W301</f>
        <v>1200000</v>
      </c>
      <c r="X300" s="59">
        <f t="shared" ref="X300:Y302" si="458">X301</f>
        <v>0</v>
      </c>
      <c r="Y300" s="59">
        <f t="shared" si="458"/>
        <v>0</v>
      </c>
      <c r="Z300" s="59">
        <f t="shared" ref="Z300:Z303" si="459">T300+W300</f>
        <v>1200000</v>
      </c>
      <c r="AA300" s="59">
        <f t="shared" ref="AA300:AA303" si="460">U300+X300</f>
        <v>0</v>
      </c>
      <c r="AB300" s="59">
        <f t="shared" ref="AB300:AB303" si="461">V300+Y300</f>
        <v>0</v>
      </c>
    </row>
    <row r="301" spans="1:28" ht="13.8">
      <c r="A301" s="84"/>
      <c r="B301" s="267" t="s">
        <v>366</v>
      </c>
      <c r="C301" s="36" t="s">
        <v>145</v>
      </c>
      <c r="D301" s="36" t="s">
        <v>3</v>
      </c>
      <c r="E301" s="36" t="s">
        <v>98</v>
      </c>
      <c r="F301" s="36" t="s">
        <v>364</v>
      </c>
      <c r="G301" s="37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5">
        <f>W302</f>
        <v>1200000</v>
      </c>
      <c r="X301" s="65">
        <f t="shared" si="458"/>
        <v>0</v>
      </c>
      <c r="Y301" s="65">
        <f t="shared" si="458"/>
        <v>0</v>
      </c>
      <c r="Z301" s="65">
        <f t="shared" si="459"/>
        <v>1200000</v>
      </c>
      <c r="AA301" s="65">
        <f t="shared" si="460"/>
        <v>0</v>
      </c>
      <c r="AB301" s="65">
        <f t="shared" si="461"/>
        <v>0</v>
      </c>
    </row>
    <row r="302" spans="1:28" ht="26.4">
      <c r="A302" s="84"/>
      <c r="B302" s="268" t="s">
        <v>172</v>
      </c>
      <c r="C302" s="36" t="s">
        <v>145</v>
      </c>
      <c r="D302" s="36" t="s">
        <v>3</v>
      </c>
      <c r="E302" s="36" t="s">
        <v>98</v>
      </c>
      <c r="F302" s="36" t="s">
        <v>364</v>
      </c>
      <c r="G302" s="37" t="s">
        <v>31</v>
      </c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5">
        <f>W303</f>
        <v>1200000</v>
      </c>
      <c r="X302" s="65">
        <f t="shared" si="458"/>
        <v>0</v>
      </c>
      <c r="Y302" s="65">
        <f t="shared" si="458"/>
        <v>0</v>
      </c>
      <c r="Z302" s="65">
        <f t="shared" si="459"/>
        <v>1200000</v>
      </c>
      <c r="AA302" s="65">
        <f t="shared" si="460"/>
        <v>0</v>
      </c>
      <c r="AB302" s="65">
        <f t="shared" si="461"/>
        <v>0</v>
      </c>
    </row>
    <row r="303" spans="1:28" ht="26.4">
      <c r="A303" s="84"/>
      <c r="B303" s="267" t="s">
        <v>33</v>
      </c>
      <c r="C303" s="36" t="s">
        <v>145</v>
      </c>
      <c r="D303" s="36" t="s">
        <v>3</v>
      </c>
      <c r="E303" s="36" t="s">
        <v>98</v>
      </c>
      <c r="F303" s="36" t="s">
        <v>364</v>
      </c>
      <c r="G303" s="37" t="s">
        <v>32</v>
      </c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5">
        <v>1200000</v>
      </c>
      <c r="X303" s="65"/>
      <c r="Y303" s="65"/>
      <c r="Z303" s="65">
        <f t="shared" si="459"/>
        <v>1200000</v>
      </c>
      <c r="AA303" s="65">
        <f t="shared" si="460"/>
        <v>0</v>
      </c>
      <c r="AB303" s="65">
        <f t="shared" si="461"/>
        <v>0</v>
      </c>
    </row>
    <row r="304" spans="1:28">
      <c r="A304" s="83" t="s">
        <v>149</v>
      </c>
      <c r="B304" s="239" t="s">
        <v>327</v>
      </c>
      <c r="C304" s="76" t="s">
        <v>145</v>
      </c>
      <c r="D304" s="76" t="s">
        <v>9</v>
      </c>
      <c r="E304" s="76" t="s">
        <v>98</v>
      </c>
      <c r="F304" s="76" t="s">
        <v>99</v>
      </c>
      <c r="G304" s="77"/>
      <c r="H304" s="59">
        <f>+H308</f>
        <v>460000</v>
      </c>
      <c r="I304" s="59">
        <f t="shared" ref="I304:M304" si="462">+I308</f>
        <v>0</v>
      </c>
      <c r="J304" s="59">
        <f t="shared" si="462"/>
        <v>0</v>
      </c>
      <c r="K304" s="59">
        <f t="shared" si="462"/>
        <v>0</v>
      </c>
      <c r="L304" s="59">
        <f t="shared" si="462"/>
        <v>0</v>
      </c>
      <c r="M304" s="59">
        <f t="shared" si="462"/>
        <v>0</v>
      </c>
      <c r="N304" s="59">
        <f t="shared" si="317"/>
        <v>460000</v>
      </c>
      <c r="O304" s="59">
        <f t="shared" si="318"/>
        <v>0</v>
      </c>
      <c r="P304" s="59">
        <f t="shared" si="319"/>
        <v>0</v>
      </c>
      <c r="Q304" s="59">
        <f t="shared" ref="Q304:S304" si="463">+Q308</f>
        <v>0</v>
      </c>
      <c r="R304" s="59">
        <f t="shared" si="463"/>
        <v>0</v>
      </c>
      <c r="S304" s="59">
        <f t="shared" si="463"/>
        <v>0</v>
      </c>
      <c r="T304" s="59">
        <f t="shared" si="451"/>
        <v>460000</v>
      </c>
      <c r="U304" s="59">
        <f t="shared" si="452"/>
        <v>0</v>
      </c>
      <c r="V304" s="59">
        <f t="shared" si="453"/>
        <v>0</v>
      </c>
      <c r="W304" s="59">
        <f>+W308+W305</f>
        <v>400000</v>
      </c>
      <c r="X304" s="59">
        <f t="shared" ref="X304:Y304" si="464">+X308+X305</f>
        <v>0</v>
      </c>
      <c r="Y304" s="59">
        <f t="shared" si="464"/>
        <v>0</v>
      </c>
      <c r="Z304" s="59">
        <f t="shared" si="455"/>
        <v>860000</v>
      </c>
      <c r="AA304" s="59">
        <f t="shared" si="456"/>
        <v>0</v>
      </c>
      <c r="AB304" s="59">
        <f t="shared" si="457"/>
        <v>0</v>
      </c>
    </row>
    <row r="305" spans="1:28">
      <c r="A305" s="111"/>
      <c r="B305" s="127" t="s">
        <v>225</v>
      </c>
      <c r="C305" s="6" t="s">
        <v>8</v>
      </c>
      <c r="D305" s="6" t="s">
        <v>20</v>
      </c>
      <c r="E305" s="6" t="s">
        <v>98</v>
      </c>
      <c r="F305" s="187" t="s">
        <v>124</v>
      </c>
      <c r="G305" s="210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>
        <f>W306</f>
        <v>400000</v>
      </c>
      <c r="X305" s="58">
        <f t="shared" ref="X305:X306" si="465">X306</f>
        <v>0</v>
      </c>
      <c r="Y305" s="58">
        <f t="shared" ref="Y305:Y306" si="466">Y306</f>
        <v>0</v>
      </c>
      <c r="Z305" s="58">
        <f t="shared" si="455"/>
        <v>400000</v>
      </c>
      <c r="AA305" s="58">
        <f t="shared" si="456"/>
        <v>0</v>
      </c>
      <c r="AB305" s="58">
        <f t="shared" si="457"/>
        <v>0</v>
      </c>
    </row>
    <row r="306" spans="1:28" ht="26.4">
      <c r="A306" s="111"/>
      <c r="B306" s="228" t="s">
        <v>319</v>
      </c>
      <c r="C306" s="36" t="s">
        <v>145</v>
      </c>
      <c r="D306" s="36" t="s">
        <v>9</v>
      </c>
      <c r="E306" s="6" t="s">
        <v>98</v>
      </c>
      <c r="F306" s="187" t="s">
        <v>124</v>
      </c>
      <c r="G306" s="266" t="s">
        <v>134</v>
      </c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>
        <f>W307</f>
        <v>400000</v>
      </c>
      <c r="X306" s="58">
        <f t="shared" si="465"/>
        <v>0</v>
      </c>
      <c r="Y306" s="58">
        <f t="shared" si="466"/>
        <v>0</v>
      </c>
      <c r="Z306" s="58">
        <f t="shared" si="455"/>
        <v>400000</v>
      </c>
      <c r="AA306" s="58">
        <f t="shared" si="456"/>
        <v>0</v>
      </c>
      <c r="AB306" s="58">
        <f t="shared" si="457"/>
        <v>0</v>
      </c>
    </row>
    <row r="307" spans="1:28">
      <c r="A307" s="111"/>
      <c r="B307" s="217" t="s">
        <v>320</v>
      </c>
      <c r="C307" s="36" t="s">
        <v>145</v>
      </c>
      <c r="D307" s="36" t="s">
        <v>9</v>
      </c>
      <c r="E307" s="6" t="s">
        <v>98</v>
      </c>
      <c r="F307" s="187" t="s">
        <v>124</v>
      </c>
      <c r="G307" s="266" t="s">
        <v>135</v>
      </c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185">
        <v>400000</v>
      </c>
      <c r="X307" s="58"/>
      <c r="Y307" s="58"/>
      <c r="Z307" s="58">
        <f t="shared" si="455"/>
        <v>400000</v>
      </c>
      <c r="AA307" s="58">
        <f t="shared" si="456"/>
        <v>0</v>
      </c>
      <c r="AB307" s="58">
        <f t="shared" si="457"/>
        <v>0</v>
      </c>
    </row>
    <row r="308" spans="1:28" ht="26.4">
      <c r="A308" s="83"/>
      <c r="B308" s="240" t="s">
        <v>328</v>
      </c>
      <c r="C308" s="36" t="s">
        <v>145</v>
      </c>
      <c r="D308" s="36" t="s">
        <v>9</v>
      </c>
      <c r="E308" s="36" t="s">
        <v>98</v>
      </c>
      <c r="F308" s="36" t="s">
        <v>326</v>
      </c>
      <c r="G308" s="37"/>
      <c r="H308" s="65">
        <f t="shared" ref="H308:M309" si="467">H309</f>
        <v>460000</v>
      </c>
      <c r="I308" s="65">
        <f t="shared" si="467"/>
        <v>0</v>
      </c>
      <c r="J308" s="65">
        <f t="shared" si="467"/>
        <v>0</v>
      </c>
      <c r="K308" s="65">
        <f t="shared" si="467"/>
        <v>0</v>
      </c>
      <c r="L308" s="65">
        <f t="shared" si="467"/>
        <v>0</v>
      </c>
      <c r="M308" s="65">
        <f t="shared" si="467"/>
        <v>0</v>
      </c>
      <c r="N308" s="65">
        <f t="shared" si="317"/>
        <v>460000</v>
      </c>
      <c r="O308" s="65">
        <f t="shared" si="318"/>
        <v>0</v>
      </c>
      <c r="P308" s="65">
        <f t="shared" si="319"/>
        <v>0</v>
      </c>
      <c r="Q308" s="65">
        <f t="shared" ref="Q308:S309" si="468">Q309</f>
        <v>0</v>
      </c>
      <c r="R308" s="65">
        <f t="shared" si="468"/>
        <v>0</v>
      </c>
      <c r="S308" s="65">
        <f t="shared" si="468"/>
        <v>0</v>
      </c>
      <c r="T308" s="65">
        <f t="shared" si="451"/>
        <v>460000</v>
      </c>
      <c r="U308" s="65">
        <f t="shared" si="452"/>
        <v>0</v>
      </c>
      <c r="V308" s="65">
        <f t="shared" si="453"/>
        <v>0</v>
      </c>
      <c r="W308" s="65">
        <f t="shared" ref="W308:Y309" si="469">W309</f>
        <v>0</v>
      </c>
      <c r="X308" s="65">
        <f t="shared" si="469"/>
        <v>0</v>
      </c>
      <c r="Y308" s="65">
        <f t="shared" si="469"/>
        <v>0</v>
      </c>
      <c r="Z308" s="65">
        <f t="shared" si="455"/>
        <v>460000</v>
      </c>
      <c r="AA308" s="65">
        <f t="shared" si="456"/>
        <v>0</v>
      </c>
      <c r="AB308" s="65">
        <f t="shared" si="457"/>
        <v>0</v>
      </c>
    </row>
    <row r="309" spans="1:28" ht="26.4">
      <c r="A309" s="111"/>
      <c r="B309" s="214" t="s">
        <v>172</v>
      </c>
      <c r="C309" s="36" t="s">
        <v>145</v>
      </c>
      <c r="D309" s="36" t="s">
        <v>9</v>
      </c>
      <c r="E309" s="36" t="s">
        <v>98</v>
      </c>
      <c r="F309" s="36" t="s">
        <v>326</v>
      </c>
      <c r="G309" s="37" t="s">
        <v>31</v>
      </c>
      <c r="H309" s="65">
        <f t="shared" si="467"/>
        <v>460000</v>
      </c>
      <c r="I309" s="65">
        <f t="shared" si="467"/>
        <v>0</v>
      </c>
      <c r="J309" s="65">
        <f t="shared" si="467"/>
        <v>0</v>
      </c>
      <c r="K309" s="65">
        <f t="shared" si="467"/>
        <v>0</v>
      </c>
      <c r="L309" s="65">
        <f t="shared" si="467"/>
        <v>0</v>
      </c>
      <c r="M309" s="65">
        <f t="shared" si="467"/>
        <v>0</v>
      </c>
      <c r="N309" s="65">
        <f t="shared" si="317"/>
        <v>460000</v>
      </c>
      <c r="O309" s="65">
        <f t="shared" si="318"/>
        <v>0</v>
      </c>
      <c r="P309" s="65">
        <f t="shared" si="319"/>
        <v>0</v>
      </c>
      <c r="Q309" s="65">
        <f t="shared" si="468"/>
        <v>0</v>
      </c>
      <c r="R309" s="65">
        <f t="shared" si="468"/>
        <v>0</v>
      </c>
      <c r="S309" s="65">
        <f t="shared" si="468"/>
        <v>0</v>
      </c>
      <c r="T309" s="65">
        <f t="shared" si="451"/>
        <v>460000</v>
      </c>
      <c r="U309" s="65">
        <f t="shared" si="452"/>
        <v>0</v>
      </c>
      <c r="V309" s="65">
        <f t="shared" si="453"/>
        <v>0</v>
      </c>
      <c r="W309" s="65">
        <f t="shared" si="469"/>
        <v>0</v>
      </c>
      <c r="X309" s="65">
        <f t="shared" si="469"/>
        <v>0</v>
      </c>
      <c r="Y309" s="65">
        <f t="shared" si="469"/>
        <v>0</v>
      </c>
      <c r="Z309" s="65">
        <f t="shared" si="455"/>
        <v>460000</v>
      </c>
      <c r="AA309" s="65">
        <f t="shared" si="456"/>
        <v>0</v>
      </c>
      <c r="AB309" s="65">
        <f t="shared" si="457"/>
        <v>0</v>
      </c>
    </row>
    <row r="310" spans="1:28" ht="26.4">
      <c r="A310" s="111"/>
      <c r="B310" s="215" t="s">
        <v>33</v>
      </c>
      <c r="C310" s="36" t="s">
        <v>145</v>
      </c>
      <c r="D310" s="36" t="s">
        <v>9</v>
      </c>
      <c r="E310" s="36" t="s">
        <v>98</v>
      </c>
      <c r="F310" s="36" t="s">
        <v>326</v>
      </c>
      <c r="G310" s="37" t="s">
        <v>32</v>
      </c>
      <c r="H310" s="61">
        <v>460000</v>
      </c>
      <c r="I310" s="61">
        <v>0</v>
      </c>
      <c r="J310" s="61">
        <v>0</v>
      </c>
      <c r="K310" s="61"/>
      <c r="L310" s="61"/>
      <c r="M310" s="61"/>
      <c r="N310" s="61">
        <f t="shared" si="317"/>
        <v>460000</v>
      </c>
      <c r="O310" s="61">
        <f t="shared" si="318"/>
        <v>0</v>
      </c>
      <c r="P310" s="61">
        <f t="shared" si="319"/>
        <v>0</v>
      </c>
      <c r="Q310" s="61"/>
      <c r="R310" s="61"/>
      <c r="S310" s="61"/>
      <c r="T310" s="61">
        <f t="shared" si="451"/>
        <v>460000</v>
      </c>
      <c r="U310" s="61">
        <f t="shared" si="452"/>
        <v>0</v>
      </c>
      <c r="V310" s="61">
        <f t="shared" si="453"/>
        <v>0</v>
      </c>
      <c r="W310" s="61"/>
      <c r="X310" s="61"/>
      <c r="Y310" s="61"/>
      <c r="Z310" s="61">
        <f t="shared" si="455"/>
        <v>460000</v>
      </c>
      <c r="AA310" s="61">
        <f t="shared" si="456"/>
        <v>0</v>
      </c>
      <c r="AB310" s="61">
        <f t="shared" si="457"/>
        <v>0</v>
      </c>
    </row>
    <row r="311" spans="1:28" ht="13.5" customHeight="1">
      <c r="A311" s="83" t="s">
        <v>367</v>
      </c>
      <c r="B311" s="81" t="s">
        <v>146</v>
      </c>
      <c r="C311" s="80" t="s">
        <v>145</v>
      </c>
      <c r="D311" s="80" t="s">
        <v>13</v>
      </c>
      <c r="E311" s="80" t="s">
        <v>98</v>
      </c>
      <c r="F311" s="76" t="s">
        <v>99</v>
      </c>
      <c r="G311" s="77"/>
      <c r="H311" s="59">
        <f>+H312</f>
        <v>300000</v>
      </c>
      <c r="I311" s="59">
        <f t="shared" ref="I311:M311" si="470">+I312</f>
        <v>300000</v>
      </c>
      <c r="J311" s="59">
        <f t="shared" si="470"/>
        <v>300000</v>
      </c>
      <c r="K311" s="59">
        <f t="shared" si="470"/>
        <v>0</v>
      </c>
      <c r="L311" s="59">
        <f t="shared" si="470"/>
        <v>0</v>
      </c>
      <c r="M311" s="59">
        <f t="shared" si="470"/>
        <v>0</v>
      </c>
      <c r="N311" s="59">
        <f t="shared" ref="N311:N380" si="471">H311+K311</f>
        <v>300000</v>
      </c>
      <c r="O311" s="59">
        <f t="shared" ref="O311:O380" si="472">I311+L311</f>
        <v>300000</v>
      </c>
      <c r="P311" s="59">
        <f t="shared" ref="P311:P380" si="473">J311+M311</f>
        <v>300000</v>
      </c>
      <c r="Q311" s="59">
        <f t="shared" ref="Q311:S311" si="474">+Q312</f>
        <v>0</v>
      </c>
      <c r="R311" s="59">
        <f t="shared" si="474"/>
        <v>0</v>
      </c>
      <c r="S311" s="59">
        <f t="shared" si="474"/>
        <v>0</v>
      </c>
      <c r="T311" s="59">
        <f t="shared" si="451"/>
        <v>300000</v>
      </c>
      <c r="U311" s="59">
        <f t="shared" si="452"/>
        <v>300000</v>
      </c>
      <c r="V311" s="59">
        <f t="shared" si="453"/>
        <v>300000</v>
      </c>
      <c r="W311" s="59">
        <f t="shared" ref="W311:Y311" si="475">+W312</f>
        <v>150000</v>
      </c>
      <c r="X311" s="59">
        <f t="shared" si="475"/>
        <v>0</v>
      </c>
      <c r="Y311" s="59">
        <f t="shared" si="475"/>
        <v>0</v>
      </c>
      <c r="Z311" s="59">
        <f t="shared" si="455"/>
        <v>450000</v>
      </c>
      <c r="AA311" s="59">
        <f t="shared" si="456"/>
        <v>300000</v>
      </c>
      <c r="AB311" s="59">
        <f t="shared" si="457"/>
        <v>300000</v>
      </c>
    </row>
    <row r="312" spans="1:28" ht="26.4">
      <c r="A312" s="183"/>
      <c r="B312" s="57" t="s">
        <v>147</v>
      </c>
      <c r="C312" s="79" t="s">
        <v>145</v>
      </c>
      <c r="D312" s="119" t="s">
        <v>13</v>
      </c>
      <c r="E312" s="79" t="s">
        <v>98</v>
      </c>
      <c r="F312" s="186" t="s">
        <v>148</v>
      </c>
      <c r="G312" s="37"/>
      <c r="H312" s="58">
        <f>H313</f>
        <v>300000</v>
      </c>
      <c r="I312" s="58">
        <f t="shared" ref="I312:M312" si="476">I313</f>
        <v>300000</v>
      </c>
      <c r="J312" s="58">
        <f t="shared" si="476"/>
        <v>300000</v>
      </c>
      <c r="K312" s="58">
        <f t="shared" si="476"/>
        <v>0</v>
      </c>
      <c r="L312" s="58">
        <f t="shared" si="476"/>
        <v>0</v>
      </c>
      <c r="M312" s="58">
        <f t="shared" si="476"/>
        <v>0</v>
      </c>
      <c r="N312" s="58">
        <f t="shared" si="471"/>
        <v>300000</v>
      </c>
      <c r="O312" s="58">
        <f t="shared" si="472"/>
        <v>300000</v>
      </c>
      <c r="P312" s="58">
        <f t="shared" si="473"/>
        <v>300000</v>
      </c>
      <c r="Q312" s="58">
        <f t="shared" ref="Q312:S313" si="477">Q313</f>
        <v>0</v>
      </c>
      <c r="R312" s="58">
        <f t="shared" si="477"/>
        <v>0</v>
      </c>
      <c r="S312" s="58">
        <f t="shared" si="477"/>
        <v>0</v>
      </c>
      <c r="T312" s="58">
        <f t="shared" si="451"/>
        <v>300000</v>
      </c>
      <c r="U312" s="58">
        <f t="shared" si="452"/>
        <v>300000</v>
      </c>
      <c r="V312" s="58">
        <f t="shared" si="453"/>
        <v>300000</v>
      </c>
      <c r="W312" s="58">
        <f t="shared" ref="W312:Y313" si="478">W313</f>
        <v>150000</v>
      </c>
      <c r="X312" s="58">
        <f t="shared" si="478"/>
        <v>0</v>
      </c>
      <c r="Y312" s="58">
        <f t="shared" si="478"/>
        <v>0</v>
      </c>
      <c r="Z312" s="58">
        <f t="shared" si="455"/>
        <v>450000</v>
      </c>
      <c r="AA312" s="58">
        <f t="shared" si="456"/>
        <v>300000</v>
      </c>
      <c r="AB312" s="58">
        <f t="shared" si="457"/>
        <v>300000</v>
      </c>
    </row>
    <row r="313" spans="1:28" ht="26.4">
      <c r="A313" s="183"/>
      <c r="B313" s="57" t="s">
        <v>172</v>
      </c>
      <c r="C313" s="79" t="s">
        <v>145</v>
      </c>
      <c r="D313" s="119" t="s">
        <v>13</v>
      </c>
      <c r="E313" s="79" t="s">
        <v>98</v>
      </c>
      <c r="F313" s="186" t="s">
        <v>148</v>
      </c>
      <c r="G313" s="37" t="s">
        <v>31</v>
      </c>
      <c r="H313" s="58">
        <f>H314</f>
        <v>300000</v>
      </c>
      <c r="I313" s="58">
        <f t="shared" ref="I313:M313" si="479">I314</f>
        <v>300000</v>
      </c>
      <c r="J313" s="58">
        <f t="shared" si="479"/>
        <v>300000</v>
      </c>
      <c r="K313" s="58">
        <f t="shared" si="479"/>
        <v>0</v>
      </c>
      <c r="L313" s="58">
        <f t="shared" si="479"/>
        <v>0</v>
      </c>
      <c r="M313" s="58">
        <f t="shared" si="479"/>
        <v>0</v>
      </c>
      <c r="N313" s="58">
        <f t="shared" si="471"/>
        <v>300000</v>
      </c>
      <c r="O313" s="58">
        <f t="shared" si="472"/>
        <v>300000</v>
      </c>
      <c r="P313" s="58">
        <f t="shared" si="473"/>
        <v>300000</v>
      </c>
      <c r="Q313" s="58">
        <f t="shared" si="477"/>
        <v>0</v>
      </c>
      <c r="R313" s="58">
        <f t="shared" si="477"/>
        <v>0</v>
      </c>
      <c r="S313" s="58">
        <f t="shared" si="477"/>
        <v>0</v>
      </c>
      <c r="T313" s="58">
        <f t="shared" si="451"/>
        <v>300000</v>
      </c>
      <c r="U313" s="58">
        <f t="shared" si="452"/>
        <v>300000</v>
      </c>
      <c r="V313" s="58">
        <f t="shared" si="453"/>
        <v>300000</v>
      </c>
      <c r="W313" s="58">
        <f t="shared" si="478"/>
        <v>150000</v>
      </c>
      <c r="X313" s="58">
        <f t="shared" si="478"/>
        <v>0</v>
      </c>
      <c r="Y313" s="58">
        <f t="shared" si="478"/>
        <v>0</v>
      </c>
      <c r="Z313" s="58">
        <f t="shared" si="455"/>
        <v>450000</v>
      </c>
      <c r="AA313" s="58">
        <f t="shared" si="456"/>
        <v>300000</v>
      </c>
      <c r="AB313" s="58">
        <f t="shared" si="457"/>
        <v>300000</v>
      </c>
    </row>
    <row r="314" spans="1:28" ht="26.4">
      <c r="A314" s="183"/>
      <c r="B314" s="72" t="s">
        <v>33</v>
      </c>
      <c r="C314" s="79" t="s">
        <v>145</v>
      </c>
      <c r="D314" s="119" t="s">
        <v>13</v>
      </c>
      <c r="E314" s="79" t="s">
        <v>98</v>
      </c>
      <c r="F314" s="186" t="s">
        <v>148</v>
      </c>
      <c r="G314" s="37" t="s">
        <v>32</v>
      </c>
      <c r="H314" s="62">
        <v>300000</v>
      </c>
      <c r="I314" s="58">
        <v>300000</v>
      </c>
      <c r="J314" s="58">
        <v>300000</v>
      </c>
      <c r="K314" s="58"/>
      <c r="L314" s="58"/>
      <c r="M314" s="58"/>
      <c r="N314" s="58">
        <f t="shared" si="471"/>
        <v>300000</v>
      </c>
      <c r="O314" s="58">
        <f t="shared" si="472"/>
        <v>300000</v>
      </c>
      <c r="P314" s="58">
        <f t="shared" si="473"/>
        <v>300000</v>
      </c>
      <c r="Q314" s="58"/>
      <c r="R314" s="58"/>
      <c r="S314" s="58"/>
      <c r="T314" s="58">
        <f t="shared" si="451"/>
        <v>300000</v>
      </c>
      <c r="U314" s="58">
        <f t="shared" si="452"/>
        <v>300000</v>
      </c>
      <c r="V314" s="58">
        <f t="shared" si="453"/>
        <v>300000</v>
      </c>
      <c r="W314" s="58">
        <v>150000</v>
      </c>
      <c r="X314" s="58"/>
      <c r="Y314" s="58"/>
      <c r="Z314" s="58">
        <f t="shared" si="455"/>
        <v>450000</v>
      </c>
      <c r="AA314" s="58">
        <f t="shared" si="456"/>
        <v>300000</v>
      </c>
      <c r="AB314" s="58">
        <f t="shared" si="457"/>
        <v>300000</v>
      </c>
    </row>
    <row r="315" spans="1:28">
      <c r="A315" s="183"/>
      <c r="B315" s="5"/>
      <c r="C315" s="5"/>
      <c r="D315" s="5"/>
      <c r="E315" s="5"/>
      <c r="F315" s="6"/>
      <c r="G315" s="1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</row>
    <row r="316" spans="1:28" ht="41.4">
      <c r="A316" s="84">
        <v>9</v>
      </c>
      <c r="B316" s="96" t="s">
        <v>264</v>
      </c>
      <c r="C316" s="128" t="s">
        <v>182</v>
      </c>
      <c r="D316" s="128" t="s">
        <v>20</v>
      </c>
      <c r="E316" s="128" t="s">
        <v>98</v>
      </c>
      <c r="F316" s="129" t="s">
        <v>99</v>
      </c>
      <c r="G316" s="130"/>
      <c r="H316" s="60">
        <f>H317+H325+H328+H331+H334+H337+H322</f>
        <v>16858610</v>
      </c>
      <c r="I316" s="60">
        <f t="shared" ref="I316:J316" si="480">I317+I325+I328+I331+I334+I337+I322</f>
        <v>16685496.98</v>
      </c>
      <c r="J316" s="60">
        <f t="shared" si="480"/>
        <v>16914554.990000002</v>
      </c>
      <c r="K316" s="60">
        <f t="shared" ref="K316:M316" si="481">K317+K325+K328+K331+K334+K337+K322</f>
        <v>0</v>
      </c>
      <c r="L316" s="60">
        <f t="shared" si="481"/>
        <v>0</v>
      </c>
      <c r="M316" s="60">
        <f t="shared" si="481"/>
        <v>0</v>
      </c>
      <c r="N316" s="60">
        <f t="shared" si="471"/>
        <v>16858610</v>
      </c>
      <c r="O316" s="60">
        <f t="shared" si="472"/>
        <v>16685496.98</v>
      </c>
      <c r="P316" s="60">
        <f t="shared" si="473"/>
        <v>16914554.990000002</v>
      </c>
      <c r="Q316" s="60">
        <f t="shared" ref="Q316:S316" si="482">Q317+Q325+Q328+Q331+Q334+Q337+Q322</f>
        <v>0</v>
      </c>
      <c r="R316" s="60">
        <f t="shared" si="482"/>
        <v>0</v>
      </c>
      <c r="S316" s="60">
        <f t="shared" si="482"/>
        <v>0</v>
      </c>
      <c r="T316" s="60">
        <f t="shared" ref="T316:T339" si="483">N316+Q316</f>
        <v>16858610</v>
      </c>
      <c r="U316" s="60">
        <f t="shared" ref="U316:U339" si="484">O316+R316</f>
        <v>16685496.98</v>
      </c>
      <c r="V316" s="60">
        <f t="shared" ref="V316:V339" si="485">P316+S316</f>
        <v>16914554.990000002</v>
      </c>
      <c r="W316" s="60">
        <f t="shared" ref="W316:Y316" si="486">W317+W325+W328+W331+W334+W337+W322</f>
        <v>-150000</v>
      </c>
      <c r="X316" s="60">
        <f t="shared" si="486"/>
        <v>0</v>
      </c>
      <c r="Y316" s="60">
        <f t="shared" si="486"/>
        <v>0</v>
      </c>
      <c r="Z316" s="60">
        <f t="shared" ref="Z316:Z339" si="487">T316+W316</f>
        <v>16708610</v>
      </c>
      <c r="AA316" s="60">
        <f t="shared" ref="AA316:AA339" si="488">U316+X316</f>
        <v>16685496.98</v>
      </c>
      <c r="AB316" s="60">
        <f t="shared" ref="AB316:AB339" si="489">V316+Y316</f>
        <v>16914554.990000002</v>
      </c>
    </row>
    <row r="317" spans="1:28" ht="26.4">
      <c r="A317" s="106"/>
      <c r="B317" s="103" t="s">
        <v>53</v>
      </c>
      <c r="C317" s="119" t="s">
        <v>182</v>
      </c>
      <c r="D317" s="119" t="s">
        <v>20</v>
      </c>
      <c r="E317" s="119" t="s">
        <v>98</v>
      </c>
      <c r="F317" s="36" t="s">
        <v>120</v>
      </c>
      <c r="G317" s="37"/>
      <c r="H317" s="58">
        <f>H318+H320</f>
        <v>12071000</v>
      </c>
      <c r="I317" s="58">
        <f t="shared" ref="I317:J317" si="490">I318+I320</f>
        <v>12186062.58</v>
      </c>
      <c r="J317" s="58">
        <f t="shared" si="490"/>
        <v>12302823.210000001</v>
      </c>
      <c r="K317" s="58">
        <f t="shared" ref="K317:M317" si="491">K318+K320</f>
        <v>0</v>
      </c>
      <c r="L317" s="58">
        <f t="shared" si="491"/>
        <v>0</v>
      </c>
      <c r="M317" s="58">
        <f t="shared" si="491"/>
        <v>0</v>
      </c>
      <c r="N317" s="58">
        <f t="shared" si="471"/>
        <v>12071000</v>
      </c>
      <c r="O317" s="58">
        <f t="shared" si="472"/>
        <v>12186062.58</v>
      </c>
      <c r="P317" s="58">
        <f t="shared" si="473"/>
        <v>12302823.210000001</v>
      </c>
      <c r="Q317" s="58">
        <f t="shared" ref="Q317:S317" si="492">Q318+Q320</f>
        <v>0</v>
      </c>
      <c r="R317" s="58">
        <f t="shared" si="492"/>
        <v>0</v>
      </c>
      <c r="S317" s="58">
        <f t="shared" si="492"/>
        <v>0</v>
      </c>
      <c r="T317" s="58">
        <f t="shared" si="483"/>
        <v>12071000</v>
      </c>
      <c r="U317" s="58">
        <f t="shared" si="484"/>
        <v>12186062.58</v>
      </c>
      <c r="V317" s="58">
        <f t="shared" si="485"/>
        <v>12302823.210000001</v>
      </c>
      <c r="W317" s="58">
        <f t="shared" ref="W317:Y317" si="493">W318+W320</f>
        <v>0</v>
      </c>
      <c r="X317" s="58">
        <f t="shared" si="493"/>
        <v>0</v>
      </c>
      <c r="Y317" s="58">
        <f t="shared" si="493"/>
        <v>0</v>
      </c>
      <c r="Z317" s="58">
        <f t="shared" si="487"/>
        <v>12071000</v>
      </c>
      <c r="AA317" s="58">
        <f t="shared" si="488"/>
        <v>12186062.58</v>
      </c>
      <c r="AB317" s="58">
        <f t="shared" si="489"/>
        <v>12302823.210000001</v>
      </c>
    </row>
    <row r="318" spans="1:28" ht="39.6">
      <c r="A318" s="183"/>
      <c r="B318" s="72" t="s">
        <v>49</v>
      </c>
      <c r="C318" s="119" t="s">
        <v>182</v>
      </c>
      <c r="D318" s="119" t="s">
        <v>20</v>
      </c>
      <c r="E318" s="119" t="s">
        <v>98</v>
      </c>
      <c r="F318" s="36" t="s">
        <v>120</v>
      </c>
      <c r="G318" s="37" t="s">
        <v>47</v>
      </c>
      <c r="H318" s="58">
        <f>H319</f>
        <v>11831000</v>
      </c>
      <c r="I318" s="58">
        <f t="shared" ref="I318:M318" si="494">I319</f>
        <v>11946062.58</v>
      </c>
      <c r="J318" s="58">
        <f t="shared" si="494"/>
        <v>12062823.210000001</v>
      </c>
      <c r="K318" s="58">
        <f t="shared" si="494"/>
        <v>0</v>
      </c>
      <c r="L318" s="58">
        <f t="shared" si="494"/>
        <v>0</v>
      </c>
      <c r="M318" s="58">
        <f t="shared" si="494"/>
        <v>0</v>
      </c>
      <c r="N318" s="58">
        <f t="shared" si="471"/>
        <v>11831000</v>
      </c>
      <c r="O318" s="58">
        <f t="shared" si="472"/>
        <v>11946062.58</v>
      </c>
      <c r="P318" s="58">
        <f t="shared" si="473"/>
        <v>12062823.210000001</v>
      </c>
      <c r="Q318" s="58">
        <f t="shared" ref="Q318:S318" si="495">Q319</f>
        <v>0</v>
      </c>
      <c r="R318" s="58">
        <f t="shared" si="495"/>
        <v>0</v>
      </c>
      <c r="S318" s="58">
        <f t="shared" si="495"/>
        <v>0</v>
      </c>
      <c r="T318" s="58">
        <f t="shared" si="483"/>
        <v>11831000</v>
      </c>
      <c r="U318" s="58">
        <f t="shared" si="484"/>
        <v>11946062.58</v>
      </c>
      <c r="V318" s="58">
        <f t="shared" si="485"/>
        <v>12062823.210000001</v>
      </c>
      <c r="W318" s="58">
        <f t="shared" ref="W318:Y318" si="496">W319</f>
        <v>-33930</v>
      </c>
      <c r="X318" s="58">
        <f t="shared" si="496"/>
        <v>0</v>
      </c>
      <c r="Y318" s="58">
        <f t="shared" si="496"/>
        <v>0</v>
      </c>
      <c r="Z318" s="58">
        <f t="shared" si="487"/>
        <v>11797070</v>
      </c>
      <c r="AA318" s="58">
        <f t="shared" si="488"/>
        <v>11946062.58</v>
      </c>
      <c r="AB318" s="58">
        <f t="shared" si="489"/>
        <v>12062823.210000001</v>
      </c>
    </row>
    <row r="319" spans="1:28">
      <c r="A319" s="183"/>
      <c r="B319" s="72" t="s">
        <v>50</v>
      </c>
      <c r="C319" s="119" t="s">
        <v>182</v>
      </c>
      <c r="D319" s="119" t="s">
        <v>20</v>
      </c>
      <c r="E319" s="119" t="s">
        <v>98</v>
      </c>
      <c r="F319" s="36" t="s">
        <v>120</v>
      </c>
      <c r="G319" s="37" t="s">
        <v>48</v>
      </c>
      <c r="H319" s="61">
        <v>11831000</v>
      </c>
      <c r="I319" s="61">
        <v>11946062.58</v>
      </c>
      <c r="J319" s="61">
        <v>12062823.210000001</v>
      </c>
      <c r="K319" s="61"/>
      <c r="L319" s="61"/>
      <c r="M319" s="61"/>
      <c r="N319" s="61">
        <f t="shared" si="471"/>
        <v>11831000</v>
      </c>
      <c r="O319" s="61">
        <f t="shared" si="472"/>
        <v>11946062.58</v>
      </c>
      <c r="P319" s="61">
        <f t="shared" si="473"/>
        <v>12062823.210000001</v>
      </c>
      <c r="Q319" s="61"/>
      <c r="R319" s="61"/>
      <c r="S319" s="61"/>
      <c r="T319" s="61">
        <f t="shared" si="483"/>
        <v>11831000</v>
      </c>
      <c r="U319" s="61">
        <f t="shared" si="484"/>
        <v>11946062.58</v>
      </c>
      <c r="V319" s="61">
        <f t="shared" si="485"/>
        <v>12062823.210000001</v>
      </c>
      <c r="W319" s="61">
        <v>-33930</v>
      </c>
      <c r="X319" s="61"/>
      <c r="Y319" s="61"/>
      <c r="Z319" s="61">
        <f t="shared" si="487"/>
        <v>11797070</v>
      </c>
      <c r="AA319" s="61">
        <f t="shared" si="488"/>
        <v>11946062.58</v>
      </c>
      <c r="AB319" s="61">
        <f t="shared" si="489"/>
        <v>12062823.210000001</v>
      </c>
    </row>
    <row r="320" spans="1:28" ht="26.4">
      <c r="A320" s="183"/>
      <c r="B320" s="127" t="s">
        <v>172</v>
      </c>
      <c r="C320" s="119" t="s">
        <v>182</v>
      </c>
      <c r="D320" s="119" t="s">
        <v>20</v>
      </c>
      <c r="E320" s="119" t="s">
        <v>98</v>
      </c>
      <c r="F320" s="36" t="s">
        <v>120</v>
      </c>
      <c r="G320" s="37" t="s">
        <v>31</v>
      </c>
      <c r="H320" s="58">
        <f>H321</f>
        <v>240000</v>
      </c>
      <c r="I320" s="58">
        <f t="shared" ref="I320:M320" si="497">I321</f>
        <v>240000</v>
      </c>
      <c r="J320" s="58">
        <f t="shared" si="497"/>
        <v>240000</v>
      </c>
      <c r="K320" s="58">
        <f t="shared" si="497"/>
        <v>0</v>
      </c>
      <c r="L320" s="58">
        <f t="shared" si="497"/>
        <v>0</v>
      </c>
      <c r="M320" s="58">
        <f t="shared" si="497"/>
        <v>0</v>
      </c>
      <c r="N320" s="58">
        <f t="shared" si="471"/>
        <v>240000</v>
      </c>
      <c r="O320" s="58">
        <f t="shared" si="472"/>
        <v>240000</v>
      </c>
      <c r="P320" s="58">
        <f t="shared" si="473"/>
        <v>240000</v>
      </c>
      <c r="Q320" s="58">
        <f t="shared" ref="Q320:S320" si="498">Q321</f>
        <v>0</v>
      </c>
      <c r="R320" s="58">
        <f t="shared" si="498"/>
        <v>0</v>
      </c>
      <c r="S320" s="58">
        <f t="shared" si="498"/>
        <v>0</v>
      </c>
      <c r="T320" s="58">
        <f t="shared" si="483"/>
        <v>240000</v>
      </c>
      <c r="U320" s="58">
        <f t="shared" si="484"/>
        <v>240000</v>
      </c>
      <c r="V320" s="58">
        <f t="shared" si="485"/>
        <v>240000</v>
      </c>
      <c r="W320" s="58">
        <f t="shared" ref="W320:Y320" si="499">W321</f>
        <v>33930</v>
      </c>
      <c r="X320" s="58">
        <f t="shared" si="499"/>
        <v>0</v>
      </c>
      <c r="Y320" s="58">
        <f t="shared" si="499"/>
        <v>0</v>
      </c>
      <c r="Z320" s="58">
        <f t="shared" si="487"/>
        <v>273930</v>
      </c>
      <c r="AA320" s="58">
        <f t="shared" si="488"/>
        <v>240000</v>
      </c>
      <c r="AB320" s="58">
        <f t="shared" si="489"/>
        <v>240000</v>
      </c>
    </row>
    <row r="321" spans="1:28" ht="26.4">
      <c r="A321" s="183"/>
      <c r="B321" s="72" t="s">
        <v>33</v>
      </c>
      <c r="C321" s="119" t="s">
        <v>182</v>
      </c>
      <c r="D321" s="119" t="s">
        <v>20</v>
      </c>
      <c r="E321" s="119" t="s">
        <v>98</v>
      </c>
      <c r="F321" s="36" t="s">
        <v>120</v>
      </c>
      <c r="G321" s="37" t="s">
        <v>32</v>
      </c>
      <c r="H321" s="61">
        <v>240000</v>
      </c>
      <c r="I321" s="61">
        <v>240000</v>
      </c>
      <c r="J321" s="61">
        <v>240000</v>
      </c>
      <c r="K321" s="61"/>
      <c r="L321" s="61"/>
      <c r="M321" s="61"/>
      <c r="N321" s="61">
        <f t="shared" si="471"/>
        <v>240000</v>
      </c>
      <c r="O321" s="61">
        <f t="shared" si="472"/>
        <v>240000</v>
      </c>
      <c r="P321" s="61">
        <f t="shared" si="473"/>
        <v>240000</v>
      </c>
      <c r="Q321" s="61"/>
      <c r="R321" s="61"/>
      <c r="S321" s="61"/>
      <c r="T321" s="61">
        <f t="shared" si="483"/>
        <v>240000</v>
      </c>
      <c r="U321" s="61">
        <f t="shared" si="484"/>
        <v>240000</v>
      </c>
      <c r="V321" s="61">
        <f t="shared" si="485"/>
        <v>240000</v>
      </c>
      <c r="W321" s="61">
        <v>33930</v>
      </c>
      <c r="X321" s="61"/>
      <c r="Y321" s="61"/>
      <c r="Z321" s="61">
        <f t="shared" si="487"/>
        <v>273930</v>
      </c>
      <c r="AA321" s="61">
        <f t="shared" si="488"/>
        <v>240000</v>
      </c>
      <c r="AB321" s="61">
        <f t="shared" si="489"/>
        <v>240000</v>
      </c>
    </row>
    <row r="322" spans="1:28">
      <c r="A322" s="106"/>
      <c r="B322" s="217" t="s">
        <v>293</v>
      </c>
      <c r="C322" s="188" t="s">
        <v>182</v>
      </c>
      <c r="D322" s="188" t="s">
        <v>20</v>
      </c>
      <c r="E322" s="188" t="s">
        <v>98</v>
      </c>
      <c r="F322" s="188" t="s">
        <v>294</v>
      </c>
      <c r="G322" s="202"/>
      <c r="H322" s="61">
        <f>H323</f>
        <v>50000</v>
      </c>
      <c r="I322" s="61">
        <f t="shared" ref="I322:M323" si="500">I323</f>
        <v>50000</v>
      </c>
      <c r="J322" s="61">
        <f t="shared" si="500"/>
        <v>50000</v>
      </c>
      <c r="K322" s="61">
        <f t="shared" si="500"/>
        <v>0</v>
      </c>
      <c r="L322" s="61">
        <f t="shared" si="500"/>
        <v>0</v>
      </c>
      <c r="M322" s="61">
        <f t="shared" si="500"/>
        <v>0</v>
      </c>
      <c r="N322" s="61">
        <f t="shared" si="471"/>
        <v>50000</v>
      </c>
      <c r="O322" s="61">
        <f t="shared" si="472"/>
        <v>50000</v>
      </c>
      <c r="P322" s="61">
        <f t="shared" si="473"/>
        <v>50000</v>
      </c>
      <c r="Q322" s="61">
        <f t="shared" ref="Q322:S323" si="501">Q323</f>
        <v>0</v>
      </c>
      <c r="R322" s="61">
        <f t="shared" si="501"/>
        <v>0</v>
      </c>
      <c r="S322" s="61">
        <f t="shared" si="501"/>
        <v>0</v>
      </c>
      <c r="T322" s="61">
        <f t="shared" si="483"/>
        <v>50000</v>
      </c>
      <c r="U322" s="61">
        <f t="shared" si="484"/>
        <v>50000</v>
      </c>
      <c r="V322" s="61">
        <f t="shared" si="485"/>
        <v>50000</v>
      </c>
      <c r="W322" s="61">
        <f t="shared" ref="W322:Y323" si="502">W323</f>
        <v>0</v>
      </c>
      <c r="X322" s="61">
        <f t="shared" si="502"/>
        <v>0</v>
      </c>
      <c r="Y322" s="61">
        <f t="shared" si="502"/>
        <v>0</v>
      </c>
      <c r="Z322" s="61">
        <f t="shared" si="487"/>
        <v>50000</v>
      </c>
      <c r="AA322" s="61">
        <f t="shared" si="488"/>
        <v>50000</v>
      </c>
      <c r="AB322" s="61">
        <f t="shared" si="489"/>
        <v>50000</v>
      </c>
    </row>
    <row r="323" spans="1:28" ht="26.4">
      <c r="A323" s="229"/>
      <c r="B323" s="127" t="s">
        <v>172</v>
      </c>
      <c r="C323" s="188" t="s">
        <v>182</v>
      </c>
      <c r="D323" s="188" t="s">
        <v>20</v>
      </c>
      <c r="E323" s="188" t="s">
        <v>98</v>
      </c>
      <c r="F323" s="188" t="s">
        <v>294</v>
      </c>
      <c r="G323" s="202" t="s">
        <v>31</v>
      </c>
      <c r="H323" s="61">
        <f>H324</f>
        <v>50000</v>
      </c>
      <c r="I323" s="61">
        <f t="shared" si="500"/>
        <v>50000</v>
      </c>
      <c r="J323" s="61">
        <f t="shared" si="500"/>
        <v>50000</v>
      </c>
      <c r="K323" s="61">
        <f t="shared" si="500"/>
        <v>0</v>
      </c>
      <c r="L323" s="61">
        <f t="shared" si="500"/>
        <v>0</v>
      </c>
      <c r="M323" s="61">
        <f t="shared" si="500"/>
        <v>0</v>
      </c>
      <c r="N323" s="61">
        <f t="shared" si="471"/>
        <v>50000</v>
      </c>
      <c r="O323" s="61">
        <f t="shared" si="472"/>
        <v>50000</v>
      </c>
      <c r="P323" s="61">
        <f t="shared" si="473"/>
        <v>50000</v>
      </c>
      <c r="Q323" s="61">
        <f t="shared" si="501"/>
        <v>0</v>
      </c>
      <c r="R323" s="61">
        <f t="shared" si="501"/>
        <v>0</v>
      </c>
      <c r="S323" s="61">
        <f t="shared" si="501"/>
        <v>0</v>
      </c>
      <c r="T323" s="61">
        <f t="shared" si="483"/>
        <v>50000</v>
      </c>
      <c r="U323" s="61">
        <f t="shared" si="484"/>
        <v>50000</v>
      </c>
      <c r="V323" s="61">
        <f t="shared" si="485"/>
        <v>50000</v>
      </c>
      <c r="W323" s="61">
        <f t="shared" si="502"/>
        <v>0</v>
      </c>
      <c r="X323" s="61">
        <f t="shared" si="502"/>
        <v>0</v>
      </c>
      <c r="Y323" s="61">
        <f t="shared" si="502"/>
        <v>0</v>
      </c>
      <c r="Z323" s="61">
        <f t="shared" si="487"/>
        <v>50000</v>
      </c>
      <c r="AA323" s="61">
        <f t="shared" si="488"/>
        <v>50000</v>
      </c>
      <c r="AB323" s="61">
        <f t="shared" si="489"/>
        <v>50000</v>
      </c>
    </row>
    <row r="324" spans="1:28" ht="26.4">
      <c r="A324" s="229"/>
      <c r="B324" s="216" t="s">
        <v>33</v>
      </c>
      <c r="C324" s="188" t="s">
        <v>182</v>
      </c>
      <c r="D324" s="188" t="s">
        <v>20</v>
      </c>
      <c r="E324" s="188" t="s">
        <v>98</v>
      </c>
      <c r="F324" s="188" t="s">
        <v>294</v>
      </c>
      <c r="G324" s="202" t="s">
        <v>32</v>
      </c>
      <c r="H324" s="61">
        <v>50000</v>
      </c>
      <c r="I324" s="61">
        <v>50000</v>
      </c>
      <c r="J324" s="61">
        <v>50000</v>
      </c>
      <c r="K324" s="61"/>
      <c r="L324" s="61"/>
      <c r="M324" s="61"/>
      <c r="N324" s="61">
        <f t="shared" si="471"/>
        <v>50000</v>
      </c>
      <c r="O324" s="61">
        <f t="shared" si="472"/>
        <v>50000</v>
      </c>
      <c r="P324" s="61">
        <f t="shared" si="473"/>
        <v>50000</v>
      </c>
      <c r="Q324" s="61"/>
      <c r="R324" s="61"/>
      <c r="S324" s="61"/>
      <c r="T324" s="61">
        <f t="shared" si="483"/>
        <v>50000</v>
      </c>
      <c r="U324" s="61">
        <f t="shared" si="484"/>
        <v>50000</v>
      </c>
      <c r="V324" s="61">
        <f t="shared" si="485"/>
        <v>50000</v>
      </c>
      <c r="W324" s="61"/>
      <c r="X324" s="61"/>
      <c r="Y324" s="61"/>
      <c r="Z324" s="61">
        <f t="shared" si="487"/>
        <v>50000</v>
      </c>
      <c r="AA324" s="61">
        <f t="shared" si="488"/>
        <v>50000</v>
      </c>
      <c r="AB324" s="61">
        <f t="shared" si="489"/>
        <v>50000</v>
      </c>
    </row>
    <row r="325" spans="1:28" ht="26.4">
      <c r="A325" s="183"/>
      <c r="B325" s="220" t="s">
        <v>212</v>
      </c>
      <c r="C325" s="119" t="s">
        <v>182</v>
      </c>
      <c r="D325" s="119" t="s">
        <v>20</v>
      </c>
      <c r="E325" s="119" t="s">
        <v>98</v>
      </c>
      <c r="F325" s="144" t="s">
        <v>213</v>
      </c>
      <c r="G325" s="37"/>
      <c r="H325" s="58">
        <f>H326</f>
        <v>3700000</v>
      </c>
      <c r="I325" s="58">
        <f t="shared" ref="I325:M326" si="503">I326</f>
        <v>3800000</v>
      </c>
      <c r="J325" s="58">
        <f t="shared" si="503"/>
        <v>3900000</v>
      </c>
      <c r="K325" s="58">
        <f t="shared" si="503"/>
        <v>0</v>
      </c>
      <c r="L325" s="58">
        <f t="shared" si="503"/>
        <v>0</v>
      </c>
      <c r="M325" s="58">
        <f t="shared" si="503"/>
        <v>0</v>
      </c>
      <c r="N325" s="58">
        <f t="shared" si="471"/>
        <v>3700000</v>
      </c>
      <c r="O325" s="58">
        <f t="shared" si="472"/>
        <v>3800000</v>
      </c>
      <c r="P325" s="58">
        <f t="shared" si="473"/>
        <v>3900000</v>
      </c>
      <c r="Q325" s="58">
        <f t="shared" ref="Q325:S326" si="504">Q326</f>
        <v>0</v>
      </c>
      <c r="R325" s="58">
        <f t="shared" si="504"/>
        <v>0</v>
      </c>
      <c r="S325" s="58">
        <f t="shared" si="504"/>
        <v>0</v>
      </c>
      <c r="T325" s="58">
        <f t="shared" si="483"/>
        <v>3700000</v>
      </c>
      <c r="U325" s="58">
        <f t="shared" si="484"/>
        <v>3800000</v>
      </c>
      <c r="V325" s="58">
        <f t="shared" si="485"/>
        <v>3900000</v>
      </c>
      <c r="W325" s="58">
        <f t="shared" ref="W325:Y326" si="505">W326</f>
        <v>0</v>
      </c>
      <c r="X325" s="58">
        <f t="shared" si="505"/>
        <v>0</v>
      </c>
      <c r="Y325" s="58">
        <f t="shared" si="505"/>
        <v>0</v>
      </c>
      <c r="Z325" s="58">
        <f t="shared" si="487"/>
        <v>3700000</v>
      </c>
      <c r="AA325" s="58">
        <f t="shared" si="488"/>
        <v>3800000</v>
      </c>
      <c r="AB325" s="58">
        <f t="shared" si="489"/>
        <v>3900000</v>
      </c>
    </row>
    <row r="326" spans="1:28" ht="26.4">
      <c r="A326" s="183"/>
      <c r="B326" s="127" t="s">
        <v>172</v>
      </c>
      <c r="C326" s="119" t="s">
        <v>182</v>
      </c>
      <c r="D326" s="119" t="s">
        <v>20</v>
      </c>
      <c r="E326" s="119" t="s">
        <v>98</v>
      </c>
      <c r="F326" s="144" t="s">
        <v>213</v>
      </c>
      <c r="G326" s="37" t="s">
        <v>31</v>
      </c>
      <c r="H326" s="58">
        <f>H327</f>
        <v>3700000</v>
      </c>
      <c r="I326" s="58">
        <f t="shared" si="503"/>
        <v>3800000</v>
      </c>
      <c r="J326" s="58">
        <f t="shared" si="503"/>
        <v>3900000</v>
      </c>
      <c r="K326" s="58">
        <f t="shared" si="503"/>
        <v>0</v>
      </c>
      <c r="L326" s="58">
        <f t="shared" si="503"/>
        <v>0</v>
      </c>
      <c r="M326" s="58">
        <f t="shared" si="503"/>
        <v>0</v>
      </c>
      <c r="N326" s="58">
        <f t="shared" si="471"/>
        <v>3700000</v>
      </c>
      <c r="O326" s="58">
        <f t="shared" si="472"/>
        <v>3800000</v>
      </c>
      <c r="P326" s="58">
        <f t="shared" si="473"/>
        <v>3900000</v>
      </c>
      <c r="Q326" s="58">
        <f t="shared" si="504"/>
        <v>0</v>
      </c>
      <c r="R326" s="58">
        <f t="shared" si="504"/>
        <v>0</v>
      </c>
      <c r="S326" s="58">
        <f t="shared" si="504"/>
        <v>0</v>
      </c>
      <c r="T326" s="58">
        <f t="shared" si="483"/>
        <v>3700000</v>
      </c>
      <c r="U326" s="58">
        <f t="shared" si="484"/>
        <v>3800000</v>
      </c>
      <c r="V326" s="58">
        <f t="shared" si="485"/>
        <v>3900000</v>
      </c>
      <c r="W326" s="58">
        <f t="shared" si="505"/>
        <v>0</v>
      </c>
      <c r="X326" s="58">
        <f t="shared" si="505"/>
        <v>0</v>
      </c>
      <c r="Y326" s="58">
        <f t="shared" si="505"/>
        <v>0</v>
      </c>
      <c r="Z326" s="58">
        <f t="shared" si="487"/>
        <v>3700000</v>
      </c>
      <c r="AA326" s="58">
        <f t="shared" si="488"/>
        <v>3800000</v>
      </c>
      <c r="AB326" s="58">
        <f t="shared" si="489"/>
        <v>3900000</v>
      </c>
    </row>
    <row r="327" spans="1:28" ht="26.4">
      <c r="A327" s="183"/>
      <c r="B327" s="72" t="s">
        <v>33</v>
      </c>
      <c r="C327" s="119" t="s">
        <v>182</v>
      </c>
      <c r="D327" s="119" t="s">
        <v>20</v>
      </c>
      <c r="E327" s="119" t="s">
        <v>98</v>
      </c>
      <c r="F327" s="144" t="s">
        <v>213</v>
      </c>
      <c r="G327" s="37" t="s">
        <v>32</v>
      </c>
      <c r="H327" s="69">
        <v>3700000</v>
      </c>
      <c r="I327" s="69">
        <v>3800000</v>
      </c>
      <c r="J327" s="69">
        <v>3900000</v>
      </c>
      <c r="K327" s="69"/>
      <c r="L327" s="69"/>
      <c r="M327" s="69"/>
      <c r="N327" s="69">
        <f t="shared" si="471"/>
        <v>3700000</v>
      </c>
      <c r="O327" s="69">
        <f t="shared" si="472"/>
        <v>3800000</v>
      </c>
      <c r="P327" s="69">
        <f t="shared" si="473"/>
        <v>3900000</v>
      </c>
      <c r="Q327" s="69"/>
      <c r="R327" s="69"/>
      <c r="S327" s="69"/>
      <c r="T327" s="69">
        <f t="shared" si="483"/>
        <v>3700000</v>
      </c>
      <c r="U327" s="69">
        <f t="shared" si="484"/>
        <v>3800000</v>
      </c>
      <c r="V327" s="69">
        <f t="shared" si="485"/>
        <v>3900000</v>
      </c>
      <c r="W327" s="69"/>
      <c r="X327" s="69"/>
      <c r="Y327" s="69"/>
      <c r="Z327" s="69">
        <f t="shared" si="487"/>
        <v>3700000</v>
      </c>
      <c r="AA327" s="69">
        <f t="shared" si="488"/>
        <v>3800000</v>
      </c>
      <c r="AB327" s="69">
        <f t="shared" si="489"/>
        <v>3900000</v>
      </c>
    </row>
    <row r="328" spans="1:28">
      <c r="A328" s="183"/>
      <c r="B328" s="82" t="s">
        <v>214</v>
      </c>
      <c r="C328" s="119" t="s">
        <v>182</v>
      </c>
      <c r="D328" s="119" t="s">
        <v>20</v>
      </c>
      <c r="E328" s="119" t="s">
        <v>98</v>
      </c>
      <c r="F328" s="36" t="s">
        <v>215</v>
      </c>
      <c r="G328" s="37"/>
      <c r="H328" s="69">
        <f>H329</f>
        <v>295610</v>
      </c>
      <c r="I328" s="69">
        <f t="shared" ref="I328:M328" si="506">I329</f>
        <v>307434.40000000002</v>
      </c>
      <c r="J328" s="69">
        <f t="shared" si="506"/>
        <v>319731.78000000003</v>
      </c>
      <c r="K328" s="69">
        <f t="shared" si="506"/>
        <v>0</v>
      </c>
      <c r="L328" s="69">
        <f t="shared" si="506"/>
        <v>0</v>
      </c>
      <c r="M328" s="69">
        <f t="shared" si="506"/>
        <v>0</v>
      </c>
      <c r="N328" s="69">
        <f t="shared" si="471"/>
        <v>295610</v>
      </c>
      <c r="O328" s="69">
        <f t="shared" si="472"/>
        <v>307434.40000000002</v>
      </c>
      <c r="P328" s="69">
        <f t="shared" si="473"/>
        <v>319731.78000000003</v>
      </c>
      <c r="Q328" s="69">
        <f t="shared" ref="Q328:S329" si="507">Q329</f>
        <v>0</v>
      </c>
      <c r="R328" s="69">
        <f t="shared" si="507"/>
        <v>0</v>
      </c>
      <c r="S328" s="69">
        <f t="shared" si="507"/>
        <v>0</v>
      </c>
      <c r="T328" s="69">
        <f t="shared" si="483"/>
        <v>295610</v>
      </c>
      <c r="U328" s="69">
        <f t="shared" si="484"/>
        <v>307434.40000000002</v>
      </c>
      <c r="V328" s="69">
        <f t="shared" si="485"/>
        <v>319731.78000000003</v>
      </c>
      <c r="W328" s="69">
        <f t="shared" ref="W328:Y329" si="508">W329</f>
        <v>0</v>
      </c>
      <c r="X328" s="69">
        <f t="shared" si="508"/>
        <v>0</v>
      </c>
      <c r="Y328" s="69">
        <f t="shared" si="508"/>
        <v>0</v>
      </c>
      <c r="Z328" s="69">
        <f t="shared" si="487"/>
        <v>295610</v>
      </c>
      <c r="AA328" s="69">
        <f t="shared" si="488"/>
        <v>307434.40000000002</v>
      </c>
      <c r="AB328" s="69">
        <f t="shared" si="489"/>
        <v>319731.78000000003</v>
      </c>
    </row>
    <row r="329" spans="1:28" ht="26.4">
      <c r="A329" s="183"/>
      <c r="B329" s="127" t="s">
        <v>172</v>
      </c>
      <c r="C329" s="119" t="s">
        <v>182</v>
      </c>
      <c r="D329" s="119" t="s">
        <v>20</v>
      </c>
      <c r="E329" s="119" t="s">
        <v>98</v>
      </c>
      <c r="F329" s="36" t="s">
        <v>215</v>
      </c>
      <c r="G329" s="37" t="s">
        <v>31</v>
      </c>
      <c r="H329" s="69">
        <f>H330</f>
        <v>295610</v>
      </c>
      <c r="I329" s="69">
        <f t="shared" ref="I329:M329" si="509">I330</f>
        <v>307434.40000000002</v>
      </c>
      <c r="J329" s="69">
        <f t="shared" si="509"/>
        <v>319731.78000000003</v>
      </c>
      <c r="K329" s="69">
        <f t="shared" si="509"/>
        <v>0</v>
      </c>
      <c r="L329" s="69">
        <f t="shared" si="509"/>
        <v>0</v>
      </c>
      <c r="M329" s="69">
        <f t="shared" si="509"/>
        <v>0</v>
      </c>
      <c r="N329" s="69">
        <f t="shared" si="471"/>
        <v>295610</v>
      </c>
      <c r="O329" s="69">
        <f t="shared" si="472"/>
        <v>307434.40000000002</v>
      </c>
      <c r="P329" s="69">
        <f t="shared" si="473"/>
        <v>319731.78000000003</v>
      </c>
      <c r="Q329" s="69">
        <f t="shared" si="507"/>
        <v>0</v>
      </c>
      <c r="R329" s="69">
        <f t="shared" si="507"/>
        <v>0</v>
      </c>
      <c r="S329" s="69">
        <f t="shared" si="507"/>
        <v>0</v>
      </c>
      <c r="T329" s="69">
        <f t="shared" si="483"/>
        <v>295610</v>
      </c>
      <c r="U329" s="69">
        <f t="shared" si="484"/>
        <v>307434.40000000002</v>
      </c>
      <c r="V329" s="69">
        <f t="shared" si="485"/>
        <v>319731.78000000003</v>
      </c>
      <c r="W329" s="69">
        <f t="shared" si="508"/>
        <v>0</v>
      </c>
      <c r="X329" s="69">
        <f t="shared" si="508"/>
        <v>0</v>
      </c>
      <c r="Y329" s="69">
        <f t="shared" si="508"/>
        <v>0</v>
      </c>
      <c r="Z329" s="69">
        <f t="shared" si="487"/>
        <v>295610</v>
      </c>
      <c r="AA329" s="69">
        <f t="shared" si="488"/>
        <v>307434.40000000002</v>
      </c>
      <c r="AB329" s="69">
        <f t="shared" si="489"/>
        <v>319731.78000000003</v>
      </c>
    </row>
    <row r="330" spans="1:28" ht="26.4">
      <c r="A330" s="183"/>
      <c r="B330" s="72" t="s">
        <v>33</v>
      </c>
      <c r="C330" s="119" t="s">
        <v>182</v>
      </c>
      <c r="D330" s="119" t="s">
        <v>20</v>
      </c>
      <c r="E330" s="119" t="s">
        <v>98</v>
      </c>
      <c r="F330" s="36" t="s">
        <v>215</v>
      </c>
      <c r="G330" s="37" t="s">
        <v>32</v>
      </c>
      <c r="H330" s="61">
        <v>295610</v>
      </c>
      <c r="I330" s="61">
        <v>307434.40000000002</v>
      </c>
      <c r="J330" s="61">
        <v>319731.78000000003</v>
      </c>
      <c r="K330" s="61"/>
      <c r="L330" s="61"/>
      <c r="M330" s="61"/>
      <c r="N330" s="61">
        <f t="shared" si="471"/>
        <v>295610</v>
      </c>
      <c r="O330" s="61">
        <f t="shared" si="472"/>
        <v>307434.40000000002</v>
      </c>
      <c r="P330" s="61">
        <f t="shared" si="473"/>
        <v>319731.78000000003</v>
      </c>
      <c r="Q330" s="61"/>
      <c r="R330" s="61"/>
      <c r="S330" s="61"/>
      <c r="T330" s="61">
        <f t="shared" si="483"/>
        <v>295610</v>
      </c>
      <c r="U330" s="61">
        <f t="shared" si="484"/>
        <v>307434.40000000002</v>
      </c>
      <c r="V330" s="61">
        <f t="shared" si="485"/>
        <v>319731.78000000003</v>
      </c>
      <c r="W330" s="61"/>
      <c r="X330" s="61"/>
      <c r="Y330" s="61"/>
      <c r="Z330" s="61">
        <f t="shared" si="487"/>
        <v>295610</v>
      </c>
      <c r="AA330" s="61">
        <f t="shared" si="488"/>
        <v>307434.40000000002</v>
      </c>
      <c r="AB330" s="61">
        <f t="shared" si="489"/>
        <v>319731.78000000003</v>
      </c>
    </row>
    <row r="331" spans="1:28" ht="26.4">
      <c r="A331" s="183"/>
      <c r="B331" s="72" t="s">
        <v>216</v>
      </c>
      <c r="C331" s="119" t="s">
        <v>182</v>
      </c>
      <c r="D331" s="119" t="s">
        <v>20</v>
      </c>
      <c r="E331" s="119" t="s">
        <v>98</v>
      </c>
      <c r="F331" s="36" t="s">
        <v>217</v>
      </c>
      <c r="G331" s="37"/>
      <c r="H331" s="61">
        <f>H332</f>
        <v>300000</v>
      </c>
      <c r="I331" s="61">
        <f t="shared" ref="I331:M331" si="510">I332</f>
        <v>200000</v>
      </c>
      <c r="J331" s="61">
        <f t="shared" si="510"/>
        <v>200000</v>
      </c>
      <c r="K331" s="61">
        <f t="shared" si="510"/>
        <v>0</v>
      </c>
      <c r="L331" s="61">
        <f t="shared" si="510"/>
        <v>0</v>
      </c>
      <c r="M331" s="61">
        <f t="shared" si="510"/>
        <v>0</v>
      </c>
      <c r="N331" s="61">
        <f t="shared" si="471"/>
        <v>300000</v>
      </c>
      <c r="O331" s="61">
        <f t="shared" si="472"/>
        <v>200000</v>
      </c>
      <c r="P331" s="61">
        <f t="shared" si="473"/>
        <v>200000</v>
      </c>
      <c r="Q331" s="61">
        <f t="shared" ref="Q331:S332" si="511">Q332</f>
        <v>0</v>
      </c>
      <c r="R331" s="61">
        <f t="shared" si="511"/>
        <v>0</v>
      </c>
      <c r="S331" s="61">
        <f t="shared" si="511"/>
        <v>0</v>
      </c>
      <c r="T331" s="61">
        <f t="shared" si="483"/>
        <v>300000</v>
      </c>
      <c r="U331" s="61">
        <f t="shared" si="484"/>
        <v>200000</v>
      </c>
      <c r="V331" s="61">
        <f t="shared" si="485"/>
        <v>200000</v>
      </c>
      <c r="W331" s="61">
        <f t="shared" ref="W331:Y332" si="512">W332</f>
        <v>0</v>
      </c>
      <c r="X331" s="61">
        <f t="shared" si="512"/>
        <v>0</v>
      </c>
      <c r="Y331" s="61">
        <f t="shared" si="512"/>
        <v>0</v>
      </c>
      <c r="Z331" s="61">
        <f t="shared" si="487"/>
        <v>300000</v>
      </c>
      <c r="AA331" s="61">
        <f t="shared" si="488"/>
        <v>200000</v>
      </c>
      <c r="AB331" s="61">
        <f t="shared" si="489"/>
        <v>200000</v>
      </c>
    </row>
    <row r="332" spans="1:28" ht="26.4">
      <c r="A332" s="183"/>
      <c r="B332" s="127" t="s">
        <v>172</v>
      </c>
      <c r="C332" s="119" t="s">
        <v>182</v>
      </c>
      <c r="D332" s="119" t="s">
        <v>20</v>
      </c>
      <c r="E332" s="119" t="s">
        <v>98</v>
      </c>
      <c r="F332" s="36" t="s">
        <v>217</v>
      </c>
      <c r="G332" s="37" t="s">
        <v>31</v>
      </c>
      <c r="H332" s="61">
        <f>H333</f>
        <v>300000</v>
      </c>
      <c r="I332" s="61">
        <f t="shared" ref="I332:M332" si="513">I333</f>
        <v>200000</v>
      </c>
      <c r="J332" s="61">
        <f t="shared" si="513"/>
        <v>200000</v>
      </c>
      <c r="K332" s="61">
        <f t="shared" si="513"/>
        <v>0</v>
      </c>
      <c r="L332" s="61">
        <f t="shared" si="513"/>
        <v>0</v>
      </c>
      <c r="M332" s="61">
        <f t="shared" si="513"/>
        <v>0</v>
      </c>
      <c r="N332" s="61">
        <f t="shared" si="471"/>
        <v>300000</v>
      </c>
      <c r="O332" s="61">
        <f t="shared" si="472"/>
        <v>200000</v>
      </c>
      <c r="P332" s="61">
        <f t="shared" si="473"/>
        <v>200000</v>
      </c>
      <c r="Q332" s="61">
        <f t="shared" si="511"/>
        <v>0</v>
      </c>
      <c r="R332" s="61">
        <f t="shared" si="511"/>
        <v>0</v>
      </c>
      <c r="S332" s="61">
        <f t="shared" si="511"/>
        <v>0</v>
      </c>
      <c r="T332" s="61">
        <f t="shared" si="483"/>
        <v>300000</v>
      </c>
      <c r="U332" s="61">
        <f t="shared" si="484"/>
        <v>200000</v>
      </c>
      <c r="V332" s="61">
        <f t="shared" si="485"/>
        <v>200000</v>
      </c>
      <c r="W332" s="61">
        <f t="shared" si="512"/>
        <v>0</v>
      </c>
      <c r="X332" s="61">
        <f t="shared" si="512"/>
        <v>0</v>
      </c>
      <c r="Y332" s="61">
        <f t="shared" si="512"/>
        <v>0</v>
      </c>
      <c r="Z332" s="61">
        <f t="shared" si="487"/>
        <v>300000</v>
      </c>
      <c r="AA332" s="61">
        <f t="shared" si="488"/>
        <v>200000</v>
      </c>
      <c r="AB332" s="61">
        <f t="shared" si="489"/>
        <v>200000</v>
      </c>
    </row>
    <row r="333" spans="1:28" ht="26.4">
      <c r="A333" s="183"/>
      <c r="B333" s="72" t="s">
        <v>33</v>
      </c>
      <c r="C333" s="119" t="s">
        <v>182</v>
      </c>
      <c r="D333" s="119" t="s">
        <v>20</v>
      </c>
      <c r="E333" s="119" t="s">
        <v>98</v>
      </c>
      <c r="F333" s="36" t="s">
        <v>217</v>
      </c>
      <c r="G333" s="37" t="s">
        <v>32</v>
      </c>
      <c r="H333" s="61">
        <v>300000</v>
      </c>
      <c r="I333" s="61">
        <v>200000</v>
      </c>
      <c r="J333" s="61">
        <v>200000</v>
      </c>
      <c r="K333" s="61"/>
      <c r="L333" s="61"/>
      <c r="M333" s="61"/>
      <c r="N333" s="61">
        <f t="shared" si="471"/>
        <v>300000</v>
      </c>
      <c r="O333" s="61">
        <f t="shared" si="472"/>
        <v>200000</v>
      </c>
      <c r="P333" s="61">
        <f t="shared" si="473"/>
        <v>200000</v>
      </c>
      <c r="Q333" s="61"/>
      <c r="R333" s="61"/>
      <c r="S333" s="61"/>
      <c r="T333" s="61">
        <f t="shared" si="483"/>
        <v>300000</v>
      </c>
      <c r="U333" s="61">
        <f t="shared" si="484"/>
        <v>200000</v>
      </c>
      <c r="V333" s="61">
        <f t="shared" si="485"/>
        <v>200000</v>
      </c>
      <c r="W333" s="61"/>
      <c r="X333" s="61"/>
      <c r="Y333" s="61"/>
      <c r="Z333" s="61">
        <f t="shared" si="487"/>
        <v>300000</v>
      </c>
      <c r="AA333" s="61">
        <f t="shared" si="488"/>
        <v>200000</v>
      </c>
      <c r="AB333" s="61">
        <f t="shared" si="489"/>
        <v>200000</v>
      </c>
    </row>
    <row r="334" spans="1:28">
      <c r="A334" s="183"/>
      <c r="B334" s="75" t="s">
        <v>218</v>
      </c>
      <c r="C334" s="119" t="s">
        <v>182</v>
      </c>
      <c r="D334" s="119" t="s">
        <v>20</v>
      </c>
      <c r="E334" s="119" t="s">
        <v>98</v>
      </c>
      <c r="F334" s="36" t="s">
        <v>178</v>
      </c>
      <c r="G334" s="37"/>
      <c r="H334" s="61">
        <f>H335</f>
        <v>400000</v>
      </c>
      <c r="I334" s="61">
        <f t="shared" ref="I334:M334" si="514">I335</f>
        <v>100000</v>
      </c>
      <c r="J334" s="61">
        <f t="shared" si="514"/>
        <v>100000</v>
      </c>
      <c r="K334" s="61">
        <f t="shared" si="514"/>
        <v>0</v>
      </c>
      <c r="L334" s="61">
        <f t="shared" si="514"/>
        <v>0</v>
      </c>
      <c r="M334" s="61">
        <f t="shared" si="514"/>
        <v>0</v>
      </c>
      <c r="N334" s="61">
        <f t="shared" si="471"/>
        <v>400000</v>
      </c>
      <c r="O334" s="61">
        <f t="shared" si="472"/>
        <v>100000</v>
      </c>
      <c r="P334" s="61">
        <f t="shared" si="473"/>
        <v>100000</v>
      </c>
      <c r="Q334" s="61">
        <f t="shared" ref="Q334:S335" si="515">Q335</f>
        <v>0</v>
      </c>
      <c r="R334" s="61">
        <f t="shared" si="515"/>
        <v>0</v>
      </c>
      <c r="S334" s="61">
        <f t="shared" si="515"/>
        <v>0</v>
      </c>
      <c r="T334" s="61">
        <f t="shared" si="483"/>
        <v>400000</v>
      </c>
      <c r="U334" s="61">
        <f t="shared" si="484"/>
        <v>100000</v>
      </c>
      <c r="V334" s="61">
        <f t="shared" si="485"/>
        <v>100000</v>
      </c>
      <c r="W334" s="61">
        <f t="shared" ref="W334:Y335" si="516">W335</f>
        <v>-150000</v>
      </c>
      <c r="X334" s="61">
        <f t="shared" si="516"/>
        <v>0</v>
      </c>
      <c r="Y334" s="61">
        <f t="shared" si="516"/>
        <v>0</v>
      </c>
      <c r="Z334" s="61">
        <f t="shared" si="487"/>
        <v>250000</v>
      </c>
      <c r="AA334" s="61">
        <f t="shared" si="488"/>
        <v>100000</v>
      </c>
      <c r="AB334" s="61">
        <f t="shared" si="489"/>
        <v>100000</v>
      </c>
    </row>
    <row r="335" spans="1:28" ht="26.4">
      <c r="A335" s="183"/>
      <c r="B335" s="127" t="s">
        <v>172</v>
      </c>
      <c r="C335" s="119" t="s">
        <v>182</v>
      </c>
      <c r="D335" s="119" t="s">
        <v>20</v>
      </c>
      <c r="E335" s="119" t="s">
        <v>98</v>
      </c>
      <c r="F335" s="36" t="s">
        <v>178</v>
      </c>
      <c r="G335" s="37" t="s">
        <v>31</v>
      </c>
      <c r="H335" s="61">
        <f>H336</f>
        <v>400000</v>
      </c>
      <c r="I335" s="61">
        <f t="shared" ref="I335:M335" si="517">I336</f>
        <v>100000</v>
      </c>
      <c r="J335" s="61">
        <f t="shared" si="517"/>
        <v>100000</v>
      </c>
      <c r="K335" s="61">
        <f t="shared" si="517"/>
        <v>0</v>
      </c>
      <c r="L335" s="61">
        <f t="shared" si="517"/>
        <v>0</v>
      </c>
      <c r="M335" s="61">
        <f t="shared" si="517"/>
        <v>0</v>
      </c>
      <c r="N335" s="61">
        <f t="shared" si="471"/>
        <v>400000</v>
      </c>
      <c r="O335" s="61">
        <f t="shared" si="472"/>
        <v>100000</v>
      </c>
      <c r="P335" s="61">
        <f t="shared" si="473"/>
        <v>100000</v>
      </c>
      <c r="Q335" s="61">
        <f t="shared" si="515"/>
        <v>0</v>
      </c>
      <c r="R335" s="61">
        <f t="shared" si="515"/>
        <v>0</v>
      </c>
      <c r="S335" s="61">
        <f t="shared" si="515"/>
        <v>0</v>
      </c>
      <c r="T335" s="61">
        <f t="shared" si="483"/>
        <v>400000</v>
      </c>
      <c r="U335" s="61">
        <f t="shared" si="484"/>
        <v>100000</v>
      </c>
      <c r="V335" s="61">
        <f t="shared" si="485"/>
        <v>100000</v>
      </c>
      <c r="W335" s="61">
        <f t="shared" si="516"/>
        <v>-150000</v>
      </c>
      <c r="X335" s="61">
        <f t="shared" si="516"/>
        <v>0</v>
      </c>
      <c r="Y335" s="61">
        <f t="shared" si="516"/>
        <v>0</v>
      </c>
      <c r="Z335" s="61">
        <f t="shared" si="487"/>
        <v>250000</v>
      </c>
      <c r="AA335" s="61">
        <f t="shared" si="488"/>
        <v>100000</v>
      </c>
      <c r="AB335" s="61">
        <f t="shared" si="489"/>
        <v>100000</v>
      </c>
    </row>
    <row r="336" spans="1:28" ht="26.4">
      <c r="A336" s="183"/>
      <c r="B336" s="72" t="s">
        <v>33</v>
      </c>
      <c r="C336" s="119" t="s">
        <v>182</v>
      </c>
      <c r="D336" s="119" t="s">
        <v>20</v>
      </c>
      <c r="E336" s="119" t="s">
        <v>98</v>
      </c>
      <c r="F336" s="36" t="s">
        <v>178</v>
      </c>
      <c r="G336" s="37" t="s">
        <v>32</v>
      </c>
      <c r="H336" s="61">
        <v>400000</v>
      </c>
      <c r="I336" s="61">
        <v>100000</v>
      </c>
      <c r="J336" s="61">
        <v>100000</v>
      </c>
      <c r="K336" s="61"/>
      <c r="L336" s="61"/>
      <c r="M336" s="61"/>
      <c r="N336" s="61">
        <f t="shared" si="471"/>
        <v>400000</v>
      </c>
      <c r="O336" s="61">
        <f t="shared" si="472"/>
        <v>100000</v>
      </c>
      <c r="P336" s="61">
        <f t="shared" si="473"/>
        <v>100000</v>
      </c>
      <c r="Q336" s="61"/>
      <c r="R336" s="61"/>
      <c r="S336" s="61"/>
      <c r="T336" s="61">
        <f t="shared" si="483"/>
        <v>400000</v>
      </c>
      <c r="U336" s="61">
        <f t="shared" si="484"/>
        <v>100000</v>
      </c>
      <c r="V336" s="61">
        <f t="shared" si="485"/>
        <v>100000</v>
      </c>
      <c r="W336" s="61">
        <v>-150000</v>
      </c>
      <c r="X336" s="61"/>
      <c r="Y336" s="61"/>
      <c r="Z336" s="61">
        <f t="shared" si="487"/>
        <v>250000</v>
      </c>
      <c r="AA336" s="61">
        <f t="shared" si="488"/>
        <v>100000</v>
      </c>
      <c r="AB336" s="61">
        <f t="shared" si="489"/>
        <v>100000</v>
      </c>
    </row>
    <row r="337" spans="1:28" ht="39.6">
      <c r="A337" s="183"/>
      <c r="B337" s="198" t="s">
        <v>57</v>
      </c>
      <c r="C337" s="119" t="s">
        <v>182</v>
      </c>
      <c r="D337" s="119" t="s">
        <v>20</v>
      </c>
      <c r="E337" s="119" t="s">
        <v>98</v>
      </c>
      <c r="F337" s="188" t="s">
        <v>287</v>
      </c>
      <c r="G337" s="37"/>
      <c r="H337" s="61">
        <f>H338</f>
        <v>42000</v>
      </c>
      <c r="I337" s="61">
        <f t="shared" ref="I337:M337" si="518">I338</f>
        <v>42000</v>
      </c>
      <c r="J337" s="61">
        <f t="shared" si="518"/>
        <v>42000</v>
      </c>
      <c r="K337" s="61">
        <f t="shared" si="518"/>
        <v>0</v>
      </c>
      <c r="L337" s="61">
        <f t="shared" si="518"/>
        <v>0</v>
      </c>
      <c r="M337" s="61">
        <f t="shared" si="518"/>
        <v>0</v>
      </c>
      <c r="N337" s="61">
        <f t="shared" si="471"/>
        <v>42000</v>
      </c>
      <c r="O337" s="61">
        <f t="shared" si="472"/>
        <v>42000</v>
      </c>
      <c r="P337" s="61">
        <f t="shared" si="473"/>
        <v>42000</v>
      </c>
      <c r="Q337" s="61">
        <f t="shared" ref="Q337:S338" si="519">Q338</f>
        <v>0</v>
      </c>
      <c r="R337" s="61">
        <f t="shared" si="519"/>
        <v>0</v>
      </c>
      <c r="S337" s="61">
        <f t="shared" si="519"/>
        <v>0</v>
      </c>
      <c r="T337" s="61">
        <f t="shared" si="483"/>
        <v>42000</v>
      </c>
      <c r="U337" s="61">
        <f t="shared" si="484"/>
        <v>42000</v>
      </c>
      <c r="V337" s="61">
        <f t="shared" si="485"/>
        <v>42000</v>
      </c>
      <c r="W337" s="61">
        <f t="shared" ref="W337:Y338" si="520">W338</f>
        <v>0</v>
      </c>
      <c r="X337" s="61">
        <f t="shared" si="520"/>
        <v>0</v>
      </c>
      <c r="Y337" s="61">
        <f t="shared" si="520"/>
        <v>0</v>
      </c>
      <c r="Z337" s="61">
        <f t="shared" si="487"/>
        <v>42000</v>
      </c>
      <c r="AA337" s="61">
        <f t="shared" si="488"/>
        <v>42000</v>
      </c>
      <c r="AB337" s="61">
        <f t="shared" si="489"/>
        <v>42000</v>
      </c>
    </row>
    <row r="338" spans="1:28" ht="26.4">
      <c r="A338" s="183"/>
      <c r="B338" s="127" t="s">
        <v>172</v>
      </c>
      <c r="C338" s="119" t="s">
        <v>182</v>
      </c>
      <c r="D338" s="119" t="s">
        <v>20</v>
      </c>
      <c r="E338" s="119" t="s">
        <v>98</v>
      </c>
      <c r="F338" s="188" t="s">
        <v>287</v>
      </c>
      <c r="G338" s="37" t="s">
        <v>31</v>
      </c>
      <c r="H338" s="61">
        <f>H339</f>
        <v>42000</v>
      </c>
      <c r="I338" s="61">
        <f t="shared" ref="I338:M338" si="521">I339</f>
        <v>42000</v>
      </c>
      <c r="J338" s="61">
        <f t="shared" si="521"/>
        <v>42000</v>
      </c>
      <c r="K338" s="61">
        <f t="shared" si="521"/>
        <v>0</v>
      </c>
      <c r="L338" s="61">
        <f t="shared" si="521"/>
        <v>0</v>
      </c>
      <c r="M338" s="61">
        <f t="shared" si="521"/>
        <v>0</v>
      </c>
      <c r="N338" s="61">
        <f t="shared" si="471"/>
        <v>42000</v>
      </c>
      <c r="O338" s="61">
        <f t="shared" si="472"/>
        <v>42000</v>
      </c>
      <c r="P338" s="61">
        <f t="shared" si="473"/>
        <v>42000</v>
      </c>
      <c r="Q338" s="61">
        <f t="shared" si="519"/>
        <v>0</v>
      </c>
      <c r="R338" s="61">
        <f t="shared" si="519"/>
        <v>0</v>
      </c>
      <c r="S338" s="61">
        <f t="shared" si="519"/>
        <v>0</v>
      </c>
      <c r="T338" s="61">
        <f t="shared" si="483"/>
        <v>42000</v>
      </c>
      <c r="U338" s="61">
        <f t="shared" si="484"/>
        <v>42000</v>
      </c>
      <c r="V338" s="61">
        <f t="shared" si="485"/>
        <v>42000</v>
      </c>
      <c r="W338" s="61">
        <f t="shared" si="520"/>
        <v>0</v>
      </c>
      <c r="X338" s="61">
        <f t="shared" si="520"/>
        <v>0</v>
      </c>
      <c r="Y338" s="61">
        <f t="shared" si="520"/>
        <v>0</v>
      </c>
      <c r="Z338" s="61">
        <f t="shared" si="487"/>
        <v>42000</v>
      </c>
      <c r="AA338" s="61">
        <f t="shared" si="488"/>
        <v>42000</v>
      </c>
      <c r="AB338" s="61">
        <f t="shared" si="489"/>
        <v>42000</v>
      </c>
    </row>
    <row r="339" spans="1:28" ht="26.4">
      <c r="A339" s="183"/>
      <c r="B339" s="72" t="s">
        <v>33</v>
      </c>
      <c r="C339" s="119" t="s">
        <v>182</v>
      </c>
      <c r="D339" s="119" t="s">
        <v>20</v>
      </c>
      <c r="E339" s="119" t="s">
        <v>98</v>
      </c>
      <c r="F339" s="188" t="s">
        <v>287</v>
      </c>
      <c r="G339" s="37" t="s">
        <v>32</v>
      </c>
      <c r="H339" s="61">
        <v>42000</v>
      </c>
      <c r="I339" s="61">
        <v>42000</v>
      </c>
      <c r="J339" s="61">
        <v>42000</v>
      </c>
      <c r="K339" s="61"/>
      <c r="L339" s="61"/>
      <c r="M339" s="61"/>
      <c r="N339" s="61">
        <f t="shared" si="471"/>
        <v>42000</v>
      </c>
      <c r="O339" s="61">
        <f t="shared" si="472"/>
        <v>42000</v>
      </c>
      <c r="P339" s="61">
        <f t="shared" si="473"/>
        <v>42000</v>
      </c>
      <c r="Q339" s="61"/>
      <c r="R339" s="61"/>
      <c r="S339" s="61"/>
      <c r="T339" s="61">
        <f t="shared" si="483"/>
        <v>42000</v>
      </c>
      <c r="U339" s="61">
        <f t="shared" si="484"/>
        <v>42000</v>
      </c>
      <c r="V339" s="61">
        <f t="shared" si="485"/>
        <v>42000</v>
      </c>
      <c r="W339" s="61"/>
      <c r="X339" s="61"/>
      <c r="Y339" s="61"/>
      <c r="Z339" s="61">
        <f t="shared" si="487"/>
        <v>42000</v>
      </c>
      <c r="AA339" s="61">
        <f t="shared" si="488"/>
        <v>42000</v>
      </c>
      <c r="AB339" s="61">
        <f t="shared" si="489"/>
        <v>42000</v>
      </c>
    </row>
    <row r="340" spans="1:28">
      <c r="A340" s="183"/>
      <c r="B340" s="5"/>
      <c r="C340" s="5"/>
      <c r="D340" s="5"/>
      <c r="E340" s="5"/>
      <c r="F340" s="6"/>
      <c r="G340" s="1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</row>
    <row r="341" spans="1:28" s="137" customFormat="1" ht="41.4">
      <c r="A341" s="97">
        <v>10</v>
      </c>
      <c r="B341" s="256" t="s">
        <v>357</v>
      </c>
      <c r="C341" s="253" t="s">
        <v>338</v>
      </c>
      <c r="D341" s="253" t="s">
        <v>20</v>
      </c>
      <c r="E341" s="253" t="s">
        <v>98</v>
      </c>
      <c r="F341" s="253" t="s">
        <v>99</v>
      </c>
      <c r="G341" s="254"/>
      <c r="H341" s="60"/>
      <c r="I341" s="60"/>
      <c r="J341" s="60"/>
      <c r="K341" s="60"/>
      <c r="L341" s="60"/>
      <c r="M341" s="60"/>
      <c r="N341" s="60"/>
      <c r="O341" s="60"/>
      <c r="P341" s="60"/>
      <c r="Q341" s="60">
        <f>Q342</f>
        <v>200000</v>
      </c>
      <c r="R341" s="60">
        <f t="shared" ref="R341:S343" si="522">R342</f>
        <v>0</v>
      </c>
      <c r="S341" s="60">
        <f t="shared" si="522"/>
        <v>0</v>
      </c>
      <c r="T341" s="255">
        <f t="shared" ref="T341:T344" si="523">N341+Q341</f>
        <v>200000</v>
      </c>
      <c r="U341" s="255">
        <f t="shared" ref="U341:U344" si="524">O341+R341</f>
        <v>0</v>
      </c>
      <c r="V341" s="255">
        <f t="shared" ref="V341:V344" si="525">P341+S341</f>
        <v>0</v>
      </c>
      <c r="W341" s="60">
        <f>W342</f>
        <v>0</v>
      </c>
      <c r="X341" s="60">
        <f t="shared" ref="X341:Y343" si="526">X342</f>
        <v>0</v>
      </c>
      <c r="Y341" s="60">
        <f t="shared" si="526"/>
        <v>0</v>
      </c>
      <c r="Z341" s="255">
        <f t="shared" ref="Z341:Z344" si="527">T341+W341</f>
        <v>200000</v>
      </c>
      <c r="AA341" s="255">
        <f t="shared" ref="AA341:AA344" si="528">U341+X341</f>
        <v>0</v>
      </c>
      <c r="AB341" s="255">
        <f t="shared" ref="AB341:AB344" si="529">V341+Y341</f>
        <v>0</v>
      </c>
    </row>
    <row r="342" spans="1:28">
      <c r="A342" s="251"/>
      <c r="B342" s="198" t="s">
        <v>358</v>
      </c>
      <c r="C342" s="188" t="s">
        <v>338</v>
      </c>
      <c r="D342" s="188" t="s">
        <v>20</v>
      </c>
      <c r="E342" s="188" t="s">
        <v>98</v>
      </c>
      <c r="F342" s="188" t="s">
        <v>359</v>
      </c>
      <c r="G342" s="202"/>
      <c r="H342" s="58"/>
      <c r="I342" s="58"/>
      <c r="J342" s="58"/>
      <c r="K342" s="58"/>
      <c r="L342" s="58"/>
      <c r="M342" s="58"/>
      <c r="N342" s="58"/>
      <c r="O342" s="58"/>
      <c r="P342" s="58"/>
      <c r="Q342" s="58">
        <f>Q343</f>
        <v>200000</v>
      </c>
      <c r="R342" s="58">
        <f t="shared" si="522"/>
        <v>0</v>
      </c>
      <c r="S342" s="58">
        <f t="shared" si="522"/>
        <v>0</v>
      </c>
      <c r="T342" s="61">
        <f t="shared" si="523"/>
        <v>200000</v>
      </c>
      <c r="U342" s="61">
        <f t="shared" si="524"/>
        <v>0</v>
      </c>
      <c r="V342" s="61">
        <f t="shared" si="525"/>
        <v>0</v>
      </c>
      <c r="W342" s="58">
        <f>W343</f>
        <v>0</v>
      </c>
      <c r="X342" s="58">
        <f t="shared" si="526"/>
        <v>0</v>
      </c>
      <c r="Y342" s="58">
        <f t="shared" si="526"/>
        <v>0</v>
      </c>
      <c r="Z342" s="61">
        <f t="shared" si="527"/>
        <v>200000</v>
      </c>
      <c r="AA342" s="61">
        <f t="shared" si="528"/>
        <v>0</v>
      </c>
      <c r="AB342" s="61">
        <f t="shared" si="529"/>
        <v>0</v>
      </c>
    </row>
    <row r="343" spans="1:28" ht="26.4">
      <c r="A343" s="251"/>
      <c r="B343" s="127" t="s">
        <v>172</v>
      </c>
      <c r="C343" s="188" t="s">
        <v>338</v>
      </c>
      <c r="D343" s="188" t="s">
        <v>20</v>
      </c>
      <c r="E343" s="188" t="s">
        <v>98</v>
      </c>
      <c r="F343" s="188" t="s">
        <v>359</v>
      </c>
      <c r="G343" s="202" t="s">
        <v>31</v>
      </c>
      <c r="H343" s="58"/>
      <c r="I343" s="58"/>
      <c r="J343" s="58"/>
      <c r="K343" s="58"/>
      <c r="L343" s="58"/>
      <c r="M343" s="58"/>
      <c r="N343" s="58"/>
      <c r="O343" s="58"/>
      <c r="P343" s="58"/>
      <c r="Q343" s="58">
        <f>Q344</f>
        <v>200000</v>
      </c>
      <c r="R343" s="58">
        <f t="shared" si="522"/>
        <v>0</v>
      </c>
      <c r="S343" s="58">
        <f t="shared" si="522"/>
        <v>0</v>
      </c>
      <c r="T343" s="61">
        <f t="shared" si="523"/>
        <v>200000</v>
      </c>
      <c r="U343" s="61">
        <f t="shared" si="524"/>
        <v>0</v>
      </c>
      <c r="V343" s="61">
        <f t="shared" si="525"/>
        <v>0</v>
      </c>
      <c r="W343" s="58">
        <f>W344</f>
        <v>0</v>
      </c>
      <c r="X343" s="58">
        <f t="shared" si="526"/>
        <v>0</v>
      </c>
      <c r="Y343" s="58">
        <f t="shared" si="526"/>
        <v>0</v>
      </c>
      <c r="Z343" s="61">
        <f t="shared" si="527"/>
        <v>200000</v>
      </c>
      <c r="AA343" s="61">
        <f t="shared" si="528"/>
        <v>0</v>
      </c>
      <c r="AB343" s="61">
        <f t="shared" si="529"/>
        <v>0</v>
      </c>
    </row>
    <row r="344" spans="1:28" ht="26.4">
      <c r="A344" s="251"/>
      <c r="B344" s="216" t="s">
        <v>33</v>
      </c>
      <c r="C344" s="188" t="s">
        <v>338</v>
      </c>
      <c r="D344" s="188" t="s">
        <v>20</v>
      </c>
      <c r="E344" s="188" t="s">
        <v>98</v>
      </c>
      <c r="F344" s="188" t="s">
        <v>359</v>
      </c>
      <c r="G344" s="202" t="s">
        <v>32</v>
      </c>
      <c r="H344" s="58"/>
      <c r="I344" s="58"/>
      <c r="J344" s="58"/>
      <c r="K344" s="58"/>
      <c r="L344" s="58"/>
      <c r="M344" s="58"/>
      <c r="N344" s="58"/>
      <c r="O344" s="58"/>
      <c r="P344" s="58"/>
      <c r="Q344" s="58">
        <v>200000</v>
      </c>
      <c r="R344" s="58"/>
      <c r="S344" s="58"/>
      <c r="T344" s="61">
        <f t="shared" si="523"/>
        <v>200000</v>
      </c>
      <c r="U344" s="61">
        <f t="shared" si="524"/>
        <v>0</v>
      </c>
      <c r="V344" s="61">
        <f t="shared" si="525"/>
        <v>0</v>
      </c>
      <c r="W344" s="58"/>
      <c r="X344" s="58"/>
      <c r="Y344" s="58"/>
      <c r="Z344" s="61">
        <f t="shared" si="527"/>
        <v>200000</v>
      </c>
      <c r="AA344" s="61">
        <f t="shared" si="528"/>
        <v>0</v>
      </c>
      <c r="AB344" s="61">
        <f t="shared" si="529"/>
        <v>0</v>
      </c>
    </row>
    <row r="345" spans="1:28">
      <c r="A345" s="251"/>
      <c r="B345" s="252"/>
      <c r="C345" s="5"/>
      <c r="D345" s="5"/>
      <c r="E345" s="5"/>
      <c r="F345" s="6"/>
      <c r="G345" s="1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</row>
    <row r="346" spans="1:28" ht="41.4">
      <c r="A346" s="184" t="s">
        <v>16</v>
      </c>
      <c r="B346" s="152" t="s">
        <v>265</v>
      </c>
      <c r="C346" s="7" t="s">
        <v>16</v>
      </c>
      <c r="D346" s="7" t="s">
        <v>20</v>
      </c>
      <c r="E346" s="7" t="s">
        <v>98</v>
      </c>
      <c r="F346" s="7" t="s">
        <v>99</v>
      </c>
      <c r="G346" s="19"/>
      <c r="H346" s="59">
        <f>H347+H355</f>
        <v>19269600</v>
      </c>
      <c r="I346" s="59">
        <f>I347+I355</f>
        <v>19446976.399999999</v>
      </c>
      <c r="J346" s="59">
        <f>J347+J355</f>
        <v>19629112.16</v>
      </c>
      <c r="K346" s="59">
        <f t="shared" ref="K346:M346" si="530">K347+K355</f>
        <v>0</v>
      </c>
      <c r="L346" s="59">
        <f t="shared" si="530"/>
        <v>0</v>
      </c>
      <c r="M346" s="59">
        <f t="shared" si="530"/>
        <v>0</v>
      </c>
      <c r="N346" s="59">
        <f t="shared" si="471"/>
        <v>19269600</v>
      </c>
      <c r="O346" s="59">
        <f t="shared" si="472"/>
        <v>19446976.399999999</v>
      </c>
      <c r="P346" s="59">
        <f t="shared" si="473"/>
        <v>19629112.16</v>
      </c>
      <c r="Q346" s="59">
        <f t="shared" ref="Q346:S346" si="531">Q347+Q355</f>
        <v>0</v>
      </c>
      <c r="R346" s="59">
        <f t="shared" si="531"/>
        <v>0</v>
      </c>
      <c r="S346" s="59">
        <f t="shared" si="531"/>
        <v>0</v>
      </c>
      <c r="T346" s="59">
        <f t="shared" ref="T346:T358" si="532">N346+Q346</f>
        <v>19269600</v>
      </c>
      <c r="U346" s="59">
        <f t="shared" ref="U346:U358" si="533">O346+R346</f>
        <v>19446976.399999999</v>
      </c>
      <c r="V346" s="59">
        <f t="shared" ref="V346:V358" si="534">P346+S346</f>
        <v>19629112.16</v>
      </c>
      <c r="W346" s="59">
        <f t="shared" ref="W346:Y346" si="535">W347+W355</f>
        <v>0</v>
      </c>
      <c r="X346" s="59">
        <f t="shared" si="535"/>
        <v>0</v>
      </c>
      <c r="Y346" s="59">
        <f t="shared" si="535"/>
        <v>0</v>
      </c>
      <c r="Z346" s="59">
        <f t="shared" ref="Z346:Z358" si="536">T346+W346</f>
        <v>19269600</v>
      </c>
      <c r="AA346" s="59">
        <f t="shared" ref="AA346:AA358" si="537">U346+X346</f>
        <v>19446976.399999999</v>
      </c>
      <c r="AB346" s="59">
        <f t="shared" ref="AB346:AB358" si="538">V346+Y346</f>
        <v>19629112.16</v>
      </c>
    </row>
    <row r="347" spans="1:28" ht="26.4">
      <c r="A347" s="179" t="s">
        <v>360</v>
      </c>
      <c r="B347" s="153" t="s">
        <v>183</v>
      </c>
      <c r="C347" s="7" t="s">
        <v>16</v>
      </c>
      <c r="D347" s="7" t="s">
        <v>3</v>
      </c>
      <c r="E347" s="7" t="s">
        <v>98</v>
      </c>
      <c r="F347" s="7" t="s">
        <v>99</v>
      </c>
      <c r="G347" s="56"/>
      <c r="H347" s="59">
        <f>H348</f>
        <v>19260000</v>
      </c>
      <c r="I347" s="59">
        <f t="shared" ref="I347:M347" si="539">I348</f>
        <v>19440576.399999999</v>
      </c>
      <c r="J347" s="59">
        <f t="shared" si="539"/>
        <v>19622312.16</v>
      </c>
      <c r="K347" s="59">
        <f t="shared" si="539"/>
        <v>0</v>
      </c>
      <c r="L347" s="59">
        <f t="shared" si="539"/>
        <v>0</v>
      </c>
      <c r="M347" s="59">
        <f t="shared" si="539"/>
        <v>0</v>
      </c>
      <c r="N347" s="59">
        <f t="shared" si="471"/>
        <v>19260000</v>
      </c>
      <c r="O347" s="59">
        <f t="shared" si="472"/>
        <v>19440576.399999999</v>
      </c>
      <c r="P347" s="59">
        <f t="shared" si="473"/>
        <v>19622312.16</v>
      </c>
      <c r="Q347" s="59">
        <f t="shared" ref="Q347:S347" si="540">Q348</f>
        <v>0</v>
      </c>
      <c r="R347" s="59">
        <f t="shared" si="540"/>
        <v>0</v>
      </c>
      <c r="S347" s="59">
        <f t="shared" si="540"/>
        <v>0</v>
      </c>
      <c r="T347" s="59">
        <f t="shared" si="532"/>
        <v>19260000</v>
      </c>
      <c r="U347" s="59">
        <f t="shared" si="533"/>
        <v>19440576.399999999</v>
      </c>
      <c r="V347" s="59">
        <f t="shared" si="534"/>
        <v>19622312.16</v>
      </c>
      <c r="W347" s="59">
        <f t="shared" ref="W347:Y347" si="541">W348</f>
        <v>0</v>
      </c>
      <c r="X347" s="59">
        <f t="shared" si="541"/>
        <v>0</v>
      </c>
      <c r="Y347" s="59">
        <f t="shared" si="541"/>
        <v>0</v>
      </c>
      <c r="Z347" s="59">
        <f t="shared" si="536"/>
        <v>19260000</v>
      </c>
      <c r="AA347" s="59">
        <f t="shared" si="537"/>
        <v>19440576.399999999</v>
      </c>
      <c r="AB347" s="59">
        <f t="shared" si="538"/>
        <v>19622312.16</v>
      </c>
    </row>
    <row r="348" spans="1:28" ht="17.25" customHeight="1">
      <c r="A348" s="292"/>
      <c r="B348" s="113" t="s">
        <v>53</v>
      </c>
      <c r="C348" s="55" t="s">
        <v>16</v>
      </c>
      <c r="D348" s="55" t="s">
        <v>3</v>
      </c>
      <c r="E348" s="55" t="s">
        <v>98</v>
      </c>
      <c r="F348" s="55" t="s">
        <v>120</v>
      </c>
      <c r="G348" s="56"/>
      <c r="H348" s="65">
        <f>H349+H351</f>
        <v>19260000</v>
      </c>
      <c r="I348" s="65">
        <f t="shared" ref="I348:J348" si="542">I349+I351</f>
        <v>19440576.399999999</v>
      </c>
      <c r="J348" s="65">
        <f t="shared" si="542"/>
        <v>19622312.16</v>
      </c>
      <c r="K348" s="65">
        <f t="shared" ref="K348:M348" si="543">K349+K351</f>
        <v>0</v>
      </c>
      <c r="L348" s="65">
        <f t="shared" si="543"/>
        <v>0</v>
      </c>
      <c r="M348" s="65">
        <f t="shared" si="543"/>
        <v>0</v>
      </c>
      <c r="N348" s="65">
        <f t="shared" si="471"/>
        <v>19260000</v>
      </c>
      <c r="O348" s="65">
        <f t="shared" si="472"/>
        <v>19440576.399999999</v>
      </c>
      <c r="P348" s="65">
        <f t="shared" si="473"/>
        <v>19622312.16</v>
      </c>
      <c r="Q348" s="65">
        <f t="shared" ref="Q348:S348" si="544">Q349+Q351</f>
        <v>0</v>
      </c>
      <c r="R348" s="65">
        <f t="shared" si="544"/>
        <v>0</v>
      </c>
      <c r="S348" s="65">
        <f t="shared" si="544"/>
        <v>0</v>
      </c>
      <c r="T348" s="65">
        <f t="shared" si="532"/>
        <v>19260000</v>
      </c>
      <c r="U348" s="65">
        <f t="shared" si="533"/>
        <v>19440576.399999999</v>
      </c>
      <c r="V348" s="65">
        <f t="shared" si="534"/>
        <v>19622312.16</v>
      </c>
      <c r="W348" s="65">
        <f>W349+W351+W353</f>
        <v>0</v>
      </c>
      <c r="X348" s="65">
        <f t="shared" ref="X348:Y348" si="545">X349+X351</f>
        <v>0</v>
      </c>
      <c r="Y348" s="65">
        <f t="shared" si="545"/>
        <v>0</v>
      </c>
      <c r="Z348" s="65">
        <f t="shared" si="536"/>
        <v>19260000</v>
      </c>
      <c r="AA348" s="65">
        <f t="shared" si="537"/>
        <v>19440576.399999999</v>
      </c>
      <c r="AB348" s="65">
        <f t="shared" si="538"/>
        <v>19622312.16</v>
      </c>
    </row>
    <row r="349" spans="1:28" ht="39.6">
      <c r="A349" s="287"/>
      <c r="B349" s="72" t="s">
        <v>49</v>
      </c>
      <c r="C349" s="55" t="s">
        <v>16</v>
      </c>
      <c r="D349" s="55" t="s">
        <v>3</v>
      </c>
      <c r="E349" s="55" t="s">
        <v>98</v>
      </c>
      <c r="F349" s="55" t="s">
        <v>120</v>
      </c>
      <c r="G349" s="56" t="s">
        <v>47</v>
      </c>
      <c r="H349" s="65">
        <f>H350</f>
        <v>18520000</v>
      </c>
      <c r="I349" s="65">
        <f t="shared" ref="I349:M349" si="546">I350</f>
        <v>18700576.399999999</v>
      </c>
      <c r="J349" s="65">
        <f t="shared" si="546"/>
        <v>18882312.16</v>
      </c>
      <c r="K349" s="65">
        <f t="shared" si="546"/>
        <v>0</v>
      </c>
      <c r="L349" s="65">
        <f t="shared" si="546"/>
        <v>0</v>
      </c>
      <c r="M349" s="65">
        <f t="shared" si="546"/>
        <v>0</v>
      </c>
      <c r="N349" s="65">
        <f t="shared" si="471"/>
        <v>18520000</v>
      </c>
      <c r="O349" s="65">
        <f t="shared" si="472"/>
        <v>18700576.399999999</v>
      </c>
      <c r="P349" s="65">
        <f t="shared" si="473"/>
        <v>18882312.16</v>
      </c>
      <c r="Q349" s="65">
        <f t="shared" ref="Q349:S349" si="547">Q350</f>
        <v>0</v>
      </c>
      <c r="R349" s="65">
        <f t="shared" si="547"/>
        <v>0</v>
      </c>
      <c r="S349" s="65">
        <f t="shared" si="547"/>
        <v>0</v>
      </c>
      <c r="T349" s="65">
        <f t="shared" si="532"/>
        <v>18520000</v>
      </c>
      <c r="U349" s="65">
        <f t="shared" si="533"/>
        <v>18700576.399999999</v>
      </c>
      <c r="V349" s="65">
        <f t="shared" si="534"/>
        <v>18882312.16</v>
      </c>
      <c r="W349" s="65">
        <f t="shared" ref="W349:Y349" si="548">W350</f>
        <v>0</v>
      </c>
      <c r="X349" s="65">
        <f t="shared" si="548"/>
        <v>0</v>
      </c>
      <c r="Y349" s="65">
        <f t="shared" si="548"/>
        <v>0</v>
      </c>
      <c r="Z349" s="65">
        <f t="shared" si="536"/>
        <v>18520000</v>
      </c>
      <c r="AA349" s="65">
        <f t="shared" si="537"/>
        <v>18700576.399999999</v>
      </c>
      <c r="AB349" s="65">
        <f t="shared" si="538"/>
        <v>18882312.16</v>
      </c>
    </row>
    <row r="350" spans="1:28">
      <c r="A350" s="287"/>
      <c r="B350" s="72" t="s">
        <v>50</v>
      </c>
      <c r="C350" s="55" t="s">
        <v>16</v>
      </c>
      <c r="D350" s="55" t="s">
        <v>3</v>
      </c>
      <c r="E350" s="55" t="s">
        <v>98</v>
      </c>
      <c r="F350" s="55" t="s">
        <v>120</v>
      </c>
      <c r="G350" s="56" t="s">
        <v>48</v>
      </c>
      <c r="H350" s="61">
        <v>18520000</v>
      </c>
      <c r="I350" s="61">
        <v>18700576.399999999</v>
      </c>
      <c r="J350" s="61">
        <v>18882312.16</v>
      </c>
      <c r="K350" s="61"/>
      <c r="L350" s="61"/>
      <c r="M350" s="61"/>
      <c r="N350" s="61">
        <f t="shared" si="471"/>
        <v>18520000</v>
      </c>
      <c r="O350" s="61">
        <f t="shared" si="472"/>
        <v>18700576.399999999</v>
      </c>
      <c r="P350" s="61">
        <f t="shared" si="473"/>
        <v>18882312.16</v>
      </c>
      <c r="Q350" s="61"/>
      <c r="R350" s="61"/>
      <c r="S350" s="61"/>
      <c r="T350" s="61">
        <f t="shared" si="532"/>
        <v>18520000</v>
      </c>
      <c r="U350" s="61">
        <f t="shared" si="533"/>
        <v>18700576.399999999</v>
      </c>
      <c r="V350" s="61">
        <f t="shared" si="534"/>
        <v>18882312.16</v>
      </c>
      <c r="W350" s="61"/>
      <c r="X350" s="61"/>
      <c r="Y350" s="61"/>
      <c r="Z350" s="61">
        <f t="shared" si="536"/>
        <v>18520000</v>
      </c>
      <c r="AA350" s="61">
        <f t="shared" si="537"/>
        <v>18700576.399999999</v>
      </c>
      <c r="AB350" s="61">
        <f t="shared" si="538"/>
        <v>18882312.16</v>
      </c>
    </row>
    <row r="351" spans="1:28" ht="26.4">
      <c r="A351" s="287"/>
      <c r="B351" s="57" t="s">
        <v>172</v>
      </c>
      <c r="C351" s="55" t="s">
        <v>16</v>
      </c>
      <c r="D351" s="55" t="s">
        <v>3</v>
      </c>
      <c r="E351" s="55" t="s">
        <v>98</v>
      </c>
      <c r="F351" s="55" t="s">
        <v>120</v>
      </c>
      <c r="G351" s="56" t="s">
        <v>31</v>
      </c>
      <c r="H351" s="65">
        <f>H352</f>
        <v>740000</v>
      </c>
      <c r="I351" s="65">
        <f t="shared" ref="I351:M351" si="549">I352</f>
        <v>740000</v>
      </c>
      <c r="J351" s="65">
        <f t="shared" si="549"/>
        <v>740000</v>
      </c>
      <c r="K351" s="65">
        <f t="shared" si="549"/>
        <v>0</v>
      </c>
      <c r="L351" s="65">
        <f t="shared" si="549"/>
        <v>0</v>
      </c>
      <c r="M351" s="65">
        <f t="shared" si="549"/>
        <v>0</v>
      </c>
      <c r="N351" s="65">
        <f t="shared" si="471"/>
        <v>740000</v>
      </c>
      <c r="O351" s="65">
        <f t="shared" si="472"/>
        <v>740000</v>
      </c>
      <c r="P351" s="65">
        <f t="shared" si="473"/>
        <v>740000</v>
      </c>
      <c r="Q351" s="65">
        <f t="shared" ref="Q351:S351" si="550">Q352</f>
        <v>0</v>
      </c>
      <c r="R351" s="65">
        <f t="shared" si="550"/>
        <v>0</v>
      </c>
      <c r="S351" s="65">
        <f t="shared" si="550"/>
        <v>0</v>
      </c>
      <c r="T351" s="65">
        <f t="shared" si="532"/>
        <v>740000</v>
      </c>
      <c r="U351" s="65">
        <f t="shared" si="533"/>
        <v>740000</v>
      </c>
      <c r="V351" s="65">
        <f t="shared" si="534"/>
        <v>740000</v>
      </c>
      <c r="W351" s="65">
        <f t="shared" ref="W351:Y351" si="551">W352</f>
        <v>-3500</v>
      </c>
      <c r="X351" s="65">
        <f t="shared" si="551"/>
        <v>0</v>
      </c>
      <c r="Y351" s="65">
        <f t="shared" si="551"/>
        <v>0</v>
      </c>
      <c r="Z351" s="65">
        <f t="shared" si="536"/>
        <v>736500</v>
      </c>
      <c r="AA351" s="65">
        <f t="shared" si="537"/>
        <v>740000</v>
      </c>
      <c r="AB351" s="65">
        <f t="shared" si="538"/>
        <v>740000</v>
      </c>
    </row>
    <row r="352" spans="1:28" ht="26.4">
      <c r="A352" s="287"/>
      <c r="B352" s="72" t="s">
        <v>33</v>
      </c>
      <c r="C352" s="55" t="s">
        <v>16</v>
      </c>
      <c r="D352" s="55" t="s">
        <v>3</v>
      </c>
      <c r="E352" s="55" t="s">
        <v>98</v>
      </c>
      <c r="F352" s="55" t="s">
        <v>120</v>
      </c>
      <c r="G352" s="56" t="s">
        <v>32</v>
      </c>
      <c r="H352" s="61">
        <v>740000</v>
      </c>
      <c r="I352" s="61">
        <v>740000</v>
      </c>
      <c r="J352" s="61">
        <v>740000</v>
      </c>
      <c r="K352" s="61"/>
      <c r="L352" s="61"/>
      <c r="M352" s="61"/>
      <c r="N352" s="61">
        <f t="shared" si="471"/>
        <v>740000</v>
      </c>
      <c r="O352" s="61">
        <f t="shared" si="472"/>
        <v>740000</v>
      </c>
      <c r="P352" s="61">
        <f t="shared" si="473"/>
        <v>740000</v>
      </c>
      <c r="Q352" s="61"/>
      <c r="R352" s="61"/>
      <c r="S352" s="61"/>
      <c r="T352" s="61">
        <f t="shared" si="532"/>
        <v>740000</v>
      </c>
      <c r="U352" s="61">
        <f t="shared" si="533"/>
        <v>740000</v>
      </c>
      <c r="V352" s="61">
        <f t="shared" si="534"/>
        <v>740000</v>
      </c>
      <c r="W352" s="61">
        <v>-3500</v>
      </c>
      <c r="X352" s="61"/>
      <c r="Y352" s="61"/>
      <c r="Z352" s="61">
        <f t="shared" si="536"/>
        <v>736500</v>
      </c>
      <c r="AA352" s="61">
        <f t="shared" si="537"/>
        <v>740000</v>
      </c>
      <c r="AB352" s="61">
        <f t="shared" si="538"/>
        <v>740000</v>
      </c>
    </row>
    <row r="353" spans="1:28">
      <c r="A353" s="275"/>
      <c r="B353" s="204" t="s">
        <v>45</v>
      </c>
      <c r="C353" s="55" t="s">
        <v>16</v>
      </c>
      <c r="D353" s="55" t="s">
        <v>3</v>
      </c>
      <c r="E353" s="55" t="s">
        <v>98</v>
      </c>
      <c r="F353" s="55" t="s">
        <v>120</v>
      </c>
      <c r="G353" s="277" t="s">
        <v>43</v>
      </c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>
        <f>W354</f>
        <v>3500</v>
      </c>
      <c r="X353" s="61">
        <f t="shared" ref="X353:Y353" si="552">X354</f>
        <v>0</v>
      </c>
      <c r="Y353" s="61">
        <f t="shared" si="552"/>
        <v>0</v>
      </c>
      <c r="Z353" s="61">
        <f t="shared" ref="Z353:Z354" si="553">T353+W353</f>
        <v>3500</v>
      </c>
      <c r="AA353" s="61">
        <f t="shared" ref="AA353:AA354" si="554">U353+X353</f>
        <v>0</v>
      </c>
      <c r="AB353" s="61">
        <f t="shared" ref="AB353:AB354" si="555">V353+Y353</f>
        <v>0</v>
      </c>
    </row>
    <row r="354" spans="1:28">
      <c r="A354" s="275"/>
      <c r="B354" s="278" t="s">
        <v>54</v>
      </c>
      <c r="C354" s="55" t="s">
        <v>16</v>
      </c>
      <c r="D354" s="55" t="s">
        <v>3</v>
      </c>
      <c r="E354" s="55" t="s">
        <v>98</v>
      </c>
      <c r="F354" s="55" t="s">
        <v>120</v>
      </c>
      <c r="G354" s="277" t="s">
        <v>55</v>
      </c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>
        <v>3500</v>
      </c>
      <c r="X354" s="61"/>
      <c r="Y354" s="61"/>
      <c r="Z354" s="61">
        <f t="shared" si="553"/>
        <v>3500</v>
      </c>
      <c r="AA354" s="61">
        <f t="shared" si="554"/>
        <v>0</v>
      </c>
      <c r="AB354" s="61">
        <f t="shared" si="555"/>
        <v>0</v>
      </c>
    </row>
    <row r="355" spans="1:28" ht="27.6">
      <c r="A355" s="276" t="s">
        <v>361</v>
      </c>
      <c r="B355" s="164" t="s">
        <v>184</v>
      </c>
      <c r="C355" s="109" t="s">
        <v>16</v>
      </c>
      <c r="D355" s="109" t="s">
        <v>9</v>
      </c>
      <c r="E355" s="109" t="s">
        <v>98</v>
      </c>
      <c r="F355" s="109" t="s">
        <v>99</v>
      </c>
      <c r="G355" s="77"/>
      <c r="H355" s="59">
        <f t="shared" ref="H355:M357" si="556">H356</f>
        <v>9600</v>
      </c>
      <c r="I355" s="59">
        <f t="shared" si="556"/>
        <v>6400</v>
      </c>
      <c r="J355" s="59">
        <f t="shared" si="556"/>
        <v>6800</v>
      </c>
      <c r="K355" s="59">
        <f t="shared" si="556"/>
        <v>0</v>
      </c>
      <c r="L355" s="59">
        <f t="shared" si="556"/>
        <v>0</v>
      </c>
      <c r="M355" s="59">
        <f t="shared" si="556"/>
        <v>0</v>
      </c>
      <c r="N355" s="59">
        <f t="shared" si="471"/>
        <v>9600</v>
      </c>
      <c r="O355" s="59">
        <f t="shared" si="472"/>
        <v>6400</v>
      </c>
      <c r="P355" s="59">
        <f t="shared" si="473"/>
        <v>6800</v>
      </c>
      <c r="Q355" s="59">
        <f t="shared" ref="Q355:S357" si="557">Q356</f>
        <v>0</v>
      </c>
      <c r="R355" s="59">
        <f t="shared" si="557"/>
        <v>0</v>
      </c>
      <c r="S355" s="59">
        <f t="shared" si="557"/>
        <v>0</v>
      </c>
      <c r="T355" s="59">
        <f t="shared" si="532"/>
        <v>9600</v>
      </c>
      <c r="U355" s="59">
        <f t="shared" si="533"/>
        <v>6400</v>
      </c>
      <c r="V355" s="59">
        <f t="shared" si="534"/>
        <v>6800</v>
      </c>
      <c r="W355" s="59">
        <f t="shared" ref="W355:Y357" si="558">W356</f>
        <v>0</v>
      </c>
      <c r="X355" s="59">
        <f t="shared" si="558"/>
        <v>0</v>
      </c>
      <c r="Y355" s="59">
        <f t="shared" si="558"/>
        <v>0</v>
      </c>
      <c r="Z355" s="59">
        <f t="shared" si="536"/>
        <v>9600</v>
      </c>
      <c r="AA355" s="59">
        <f t="shared" si="537"/>
        <v>6400</v>
      </c>
      <c r="AB355" s="59">
        <f t="shared" si="538"/>
        <v>6800</v>
      </c>
    </row>
    <row r="356" spans="1:28">
      <c r="A356" s="288"/>
      <c r="B356" s="82" t="s">
        <v>67</v>
      </c>
      <c r="C356" s="35" t="s">
        <v>16</v>
      </c>
      <c r="D356" s="35" t="s">
        <v>9</v>
      </c>
      <c r="E356" s="35" t="s">
        <v>98</v>
      </c>
      <c r="F356" s="35" t="s">
        <v>125</v>
      </c>
      <c r="G356" s="38"/>
      <c r="H356" s="65">
        <f t="shared" si="556"/>
        <v>9600</v>
      </c>
      <c r="I356" s="65">
        <f t="shared" si="556"/>
        <v>6400</v>
      </c>
      <c r="J356" s="65">
        <f t="shared" si="556"/>
        <v>6800</v>
      </c>
      <c r="K356" s="65">
        <f t="shared" si="556"/>
        <v>0</v>
      </c>
      <c r="L356" s="65">
        <f t="shared" si="556"/>
        <v>0</v>
      </c>
      <c r="M356" s="65">
        <f t="shared" si="556"/>
        <v>0</v>
      </c>
      <c r="N356" s="65">
        <f t="shared" si="471"/>
        <v>9600</v>
      </c>
      <c r="O356" s="65">
        <f t="shared" si="472"/>
        <v>6400</v>
      </c>
      <c r="P356" s="65">
        <f t="shared" si="473"/>
        <v>6800</v>
      </c>
      <c r="Q356" s="65">
        <f t="shared" si="557"/>
        <v>0</v>
      </c>
      <c r="R356" s="65">
        <f t="shared" si="557"/>
        <v>0</v>
      </c>
      <c r="S356" s="65">
        <f t="shared" si="557"/>
        <v>0</v>
      </c>
      <c r="T356" s="65">
        <f t="shared" si="532"/>
        <v>9600</v>
      </c>
      <c r="U356" s="65">
        <f t="shared" si="533"/>
        <v>6400</v>
      </c>
      <c r="V356" s="65">
        <f t="shared" si="534"/>
        <v>6800</v>
      </c>
      <c r="W356" s="65">
        <f t="shared" si="558"/>
        <v>0</v>
      </c>
      <c r="X356" s="65">
        <f t="shared" si="558"/>
        <v>0</v>
      </c>
      <c r="Y356" s="65">
        <f t="shared" si="558"/>
        <v>0</v>
      </c>
      <c r="Z356" s="65">
        <f t="shared" si="536"/>
        <v>9600</v>
      </c>
      <c r="AA356" s="65">
        <f t="shared" si="537"/>
        <v>6400</v>
      </c>
      <c r="AB356" s="65">
        <f t="shared" si="538"/>
        <v>6800</v>
      </c>
    </row>
    <row r="357" spans="1:28">
      <c r="A357" s="287"/>
      <c r="B357" s="82" t="s">
        <v>68</v>
      </c>
      <c r="C357" s="35" t="s">
        <v>16</v>
      </c>
      <c r="D357" s="35" t="s">
        <v>9</v>
      </c>
      <c r="E357" s="35" t="s">
        <v>98</v>
      </c>
      <c r="F357" s="35" t="s">
        <v>125</v>
      </c>
      <c r="G357" s="38" t="s">
        <v>69</v>
      </c>
      <c r="H357" s="65">
        <f t="shared" si="556"/>
        <v>9600</v>
      </c>
      <c r="I357" s="65">
        <f t="shared" si="556"/>
        <v>6400</v>
      </c>
      <c r="J357" s="65">
        <f t="shared" si="556"/>
        <v>6800</v>
      </c>
      <c r="K357" s="65">
        <f t="shared" si="556"/>
        <v>0</v>
      </c>
      <c r="L357" s="65">
        <f t="shared" si="556"/>
        <v>0</v>
      </c>
      <c r="M357" s="65">
        <f t="shared" si="556"/>
        <v>0</v>
      </c>
      <c r="N357" s="65">
        <f t="shared" si="471"/>
        <v>9600</v>
      </c>
      <c r="O357" s="65">
        <f t="shared" si="472"/>
        <v>6400</v>
      </c>
      <c r="P357" s="65">
        <f t="shared" si="473"/>
        <v>6800</v>
      </c>
      <c r="Q357" s="65">
        <f t="shared" si="557"/>
        <v>0</v>
      </c>
      <c r="R357" s="65">
        <f t="shared" si="557"/>
        <v>0</v>
      </c>
      <c r="S357" s="65">
        <f t="shared" si="557"/>
        <v>0</v>
      </c>
      <c r="T357" s="65">
        <f t="shared" si="532"/>
        <v>9600</v>
      </c>
      <c r="U357" s="65">
        <f t="shared" si="533"/>
        <v>6400</v>
      </c>
      <c r="V357" s="65">
        <f t="shared" si="534"/>
        <v>6800</v>
      </c>
      <c r="W357" s="65">
        <f t="shared" si="558"/>
        <v>0</v>
      </c>
      <c r="X357" s="65">
        <f t="shared" si="558"/>
        <v>0</v>
      </c>
      <c r="Y357" s="65">
        <f t="shared" si="558"/>
        <v>0</v>
      </c>
      <c r="Z357" s="65">
        <f t="shared" si="536"/>
        <v>9600</v>
      </c>
      <c r="AA357" s="65">
        <f t="shared" si="537"/>
        <v>6400</v>
      </c>
      <c r="AB357" s="65">
        <f t="shared" si="538"/>
        <v>6800</v>
      </c>
    </row>
    <row r="358" spans="1:28">
      <c r="A358" s="290"/>
      <c r="B358" s="82" t="s">
        <v>67</v>
      </c>
      <c r="C358" s="35" t="s">
        <v>16</v>
      </c>
      <c r="D358" s="35" t="s">
        <v>9</v>
      </c>
      <c r="E358" s="35" t="s">
        <v>98</v>
      </c>
      <c r="F358" s="36" t="s">
        <v>125</v>
      </c>
      <c r="G358" s="38" t="s">
        <v>70</v>
      </c>
      <c r="H358" s="61">
        <v>9600</v>
      </c>
      <c r="I358" s="61">
        <v>6400</v>
      </c>
      <c r="J358" s="61">
        <v>6800</v>
      </c>
      <c r="K358" s="61"/>
      <c r="L358" s="61"/>
      <c r="M358" s="61"/>
      <c r="N358" s="61">
        <f t="shared" si="471"/>
        <v>9600</v>
      </c>
      <c r="O358" s="61">
        <f t="shared" si="472"/>
        <v>6400</v>
      </c>
      <c r="P358" s="61">
        <f t="shared" si="473"/>
        <v>6800</v>
      </c>
      <c r="Q358" s="61"/>
      <c r="R358" s="61"/>
      <c r="S358" s="61"/>
      <c r="T358" s="61">
        <f t="shared" si="532"/>
        <v>9600</v>
      </c>
      <c r="U358" s="61">
        <f t="shared" si="533"/>
        <v>6400</v>
      </c>
      <c r="V358" s="61">
        <f t="shared" si="534"/>
        <v>6800</v>
      </c>
      <c r="W358" s="61"/>
      <c r="X358" s="61"/>
      <c r="Y358" s="61"/>
      <c r="Z358" s="61">
        <f t="shared" si="536"/>
        <v>9600</v>
      </c>
      <c r="AA358" s="61">
        <f t="shared" si="537"/>
        <v>6400</v>
      </c>
      <c r="AB358" s="61">
        <f t="shared" si="538"/>
        <v>6800</v>
      </c>
    </row>
    <row r="359" spans="1:28">
      <c r="A359" s="106"/>
      <c r="B359" s="85"/>
      <c r="C359" s="35"/>
      <c r="D359" s="110"/>
      <c r="E359" s="110"/>
      <c r="F359" s="47"/>
      <c r="G359" s="3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</row>
    <row r="360" spans="1:28" ht="41.4">
      <c r="A360" s="184" t="s">
        <v>11</v>
      </c>
      <c r="B360" s="163" t="s">
        <v>266</v>
      </c>
      <c r="C360" s="21" t="s">
        <v>11</v>
      </c>
      <c r="D360" s="8" t="s">
        <v>20</v>
      </c>
      <c r="E360" s="8" t="s">
        <v>98</v>
      </c>
      <c r="F360" s="8" t="s">
        <v>99</v>
      </c>
      <c r="G360" s="19"/>
      <c r="H360" s="59">
        <f t="shared" ref="H360:M362" si="559">H361</f>
        <v>50000</v>
      </c>
      <c r="I360" s="59">
        <f t="shared" si="559"/>
        <v>50000</v>
      </c>
      <c r="J360" s="59">
        <f t="shared" si="559"/>
        <v>50000</v>
      </c>
      <c r="K360" s="59">
        <f t="shared" si="559"/>
        <v>0</v>
      </c>
      <c r="L360" s="59">
        <f t="shared" si="559"/>
        <v>0</v>
      </c>
      <c r="M360" s="59">
        <f t="shared" si="559"/>
        <v>0</v>
      </c>
      <c r="N360" s="59">
        <f t="shared" si="471"/>
        <v>50000</v>
      </c>
      <c r="O360" s="59">
        <f t="shared" si="472"/>
        <v>50000</v>
      </c>
      <c r="P360" s="59">
        <f t="shared" si="473"/>
        <v>50000</v>
      </c>
      <c r="Q360" s="59">
        <f t="shared" ref="Q360:S362" si="560">Q361</f>
        <v>0</v>
      </c>
      <c r="R360" s="59">
        <f t="shared" si="560"/>
        <v>0</v>
      </c>
      <c r="S360" s="59">
        <f t="shared" si="560"/>
        <v>0</v>
      </c>
      <c r="T360" s="59">
        <f t="shared" ref="T360:T363" si="561">N360+Q360</f>
        <v>50000</v>
      </c>
      <c r="U360" s="59">
        <f t="shared" ref="U360:U363" si="562">O360+R360</f>
        <v>50000</v>
      </c>
      <c r="V360" s="59">
        <f t="shared" ref="V360:V363" si="563">P360+S360</f>
        <v>50000</v>
      </c>
      <c r="W360" s="59">
        <f t="shared" ref="W360:Y362" si="564">W361</f>
        <v>0</v>
      </c>
      <c r="X360" s="59">
        <f t="shared" si="564"/>
        <v>0</v>
      </c>
      <c r="Y360" s="59">
        <f t="shared" si="564"/>
        <v>0</v>
      </c>
      <c r="Z360" s="59">
        <f t="shared" ref="Z360:Z363" si="565">T360+W360</f>
        <v>50000</v>
      </c>
      <c r="AA360" s="59">
        <f t="shared" ref="AA360:AA363" si="566">U360+X360</f>
        <v>50000</v>
      </c>
      <c r="AB360" s="59">
        <f t="shared" ref="AB360:AB363" si="567">V360+Y360</f>
        <v>50000</v>
      </c>
    </row>
    <row r="361" spans="1:28" ht="18" customHeight="1">
      <c r="A361" s="297"/>
      <c r="B361" s="57" t="s">
        <v>28</v>
      </c>
      <c r="C361" s="6" t="s">
        <v>11</v>
      </c>
      <c r="D361" s="6" t="s">
        <v>20</v>
      </c>
      <c r="E361" s="6" t="s">
        <v>98</v>
      </c>
      <c r="F361" s="6" t="s">
        <v>115</v>
      </c>
      <c r="G361" s="18"/>
      <c r="H361" s="58">
        <f t="shared" si="559"/>
        <v>50000</v>
      </c>
      <c r="I361" s="58">
        <f t="shared" si="559"/>
        <v>50000</v>
      </c>
      <c r="J361" s="58">
        <f t="shared" si="559"/>
        <v>50000</v>
      </c>
      <c r="K361" s="58">
        <f t="shared" si="559"/>
        <v>0</v>
      </c>
      <c r="L361" s="58">
        <f t="shared" si="559"/>
        <v>0</v>
      </c>
      <c r="M361" s="58">
        <f t="shared" si="559"/>
        <v>0</v>
      </c>
      <c r="N361" s="58">
        <f t="shared" si="471"/>
        <v>50000</v>
      </c>
      <c r="O361" s="58">
        <f t="shared" si="472"/>
        <v>50000</v>
      </c>
      <c r="P361" s="58">
        <f t="shared" si="473"/>
        <v>50000</v>
      </c>
      <c r="Q361" s="58">
        <f t="shared" si="560"/>
        <v>0</v>
      </c>
      <c r="R361" s="58">
        <f t="shared" si="560"/>
        <v>0</v>
      </c>
      <c r="S361" s="58">
        <f t="shared" si="560"/>
        <v>0</v>
      </c>
      <c r="T361" s="58">
        <f t="shared" si="561"/>
        <v>50000</v>
      </c>
      <c r="U361" s="58">
        <f t="shared" si="562"/>
        <v>50000</v>
      </c>
      <c r="V361" s="58">
        <f t="shared" si="563"/>
        <v>50000</v>
      </c>
      <c r="W361" s="58">
        <f t="shared" si="564"/>
        <v>0</v>
      </c>
      <c r="X361" s="58">
        <f t="shared" si="564"/>
        <v>0</v>
      </c>
      <c r="Y361" s="58">
        <f t="shared" si="564"/>
        <v>0</v>
      </c>
      <c r="Z361" s="58">
        <f t="shared" si="565"/>
        <v>50000</v>
      </c>
      <c r="AA361" s="58">
        <f t="shared" si="566"/>
        <v>50000</v>
      </c>
      <c r="AB361" s="58">
        <f t="shared" si="567"/>
        <v>50000</v>
      </c>
    </row>
    <row r="362" spans="1:28" ht="26.4">
      <c r="A362" s="287"/>
      <c r="B362" s="57" t="s">
        <v>172</v>
      </c>
      <c r="C362" s="6" t="s">
        <v>11</v>
      </c>
      <c r="D362" s="6" t="s">
        <v>20</v>
      </c>
      <c r="E362" s="6" t="s">
        <v>98</v>
      </c>
      <c r="F362" s="6" t="s">
        <v>115</v>
      </c>
      <c r="G362" s="18" t="s">
        <v>31</v>
      </c>
      <c r="H362" s="58">
        <f t="shared" si="559"/>
        <v>50000</v>
      </c>
      <c r="I362" s="58">
        <f t="shared" si="559"/>
        <v>50000</v>
      </c>
      <c r="J362" s="58">
        <f t="shared" si="559"/>
        <v>50000</v>
      </c>
      <c r="K362" s="58">
        <f t="shared" si="559"/>
        <v>0</v>
      </c>
      <c r="L362" s="58">
        <f t="shared" si="559"/>
        <v>0</v>
      </c>
      <c r="M362" s="58">
        <f t="shared" si="559"/>
        <v>0</v>
      </c>
      <c r="N362" s="58">
        <f t="shared" si="471"/>
        <v>50000</v>
      </c>
      <c r="O362" s="58">
        <f t="shared" si="472"/>
        <v>50000</v>
      </c>
      <c r="P362" s="58">
        <f t="shared" si="473"/>
        <v>50000</v>
      </c>
      <c r="Q362" s="58">
        <f t="shared" si="560"/>
        <v>0</v>
      </c>
      <c r="R362" s="58">
        <f t="shared" si="560"/>
        <v>0</v>
      </c>
      <c r="S362" s="58">
        <f t="shared" si="560"/>
        <v>0</v>
      </c>
      <c r="T362" s="58">
        <f t="shared" si="561"/>
        <v>50000</v>
      </c>
      <c r="U362" s="58">
        <f t="shared" si="562"/>
        <v>50000</v>
      </c>
      <c r="V362" s="58">
        <f t="shared" si="563"/>
        <v>50000</v>
      </c>
      <c r="W362" s="58">
        <f t="shared" si="564"/>
        <v>0</v>
      </c>
      <c r="X362" s="58">
        <f t="shared" si="564"/>
        <v>0</v>
      </c>
      <c r="Y362" s="58">
        <f t="shared" si="564"/>
        <v>0</v>
      </c>
      <c r="Z362" s="58">
        <f t="shared" si="565"/>
        <v>50000</v>
      </c>
      <c r="AA362" s="58">
        <f t="shared" si="566"/>
        <v>50000</v>
      </c>
      <c r="AB362" s="58">
        <f t="shared" si="567"/>
        <v>50000</v>
      </c>
    </row>
    <row r="363" spans="1:28" ht="26.4">
      <c r="A363" s="287"/>
      <c r="B363" s="29" t="s">
        <v>33</v>
      </c>
      <c r="C363" s="6" t="s">
        <v>11</v>
      </c>
      <c r="D363" s="6" t="s">
        <v>20</v>
      </c>
      <c r="E363" s="6" t="s">
        <v>98</v>
      </c>
      <c r="F363" s="6" t="s">
        <v>115</v>
      </c>
      <c r="G363" s="18" t="s">
        <v>32</v>
      </c>
      <c r="H363" s="62">
        <v>50000</v>
      </c>
      <c r="I363" s="62">
        <v>50000</v>
      </c>
      <c r="J363" s="62">
        <v>50000</v>
      </c>
      <c r="K363" s="62"/>
      <c r="L363" s="62"/>
      <c r="M363" s="62"/>
      <c r="N363" s="62">
        <f t="shared" si="471"/>
        <v>50000</v>
      </c>
      <c r="O363" s="62">
        <f t="shared" si="472"/>
        <v>50000</v>
      </c>
      <c r="P363" s="62">
        <f t="shared" si="473"/>
        <v>50000</v>
      </c>
      <c r="Q363" s="62"/>
      <c r="R363" s="62"/>
      <c r="S363" s="62"/>
      <c r="T363" s="62">
        <f t="shared" si="561"/>
        <v>50000</v>
      </c>
      <c r="U363" s="62">
        <f t="shared" si="562"/>
        <v>50000</v>
      </c>
      <c r="V363" s="62">
        <f t="shared" si="563"/>
        <v>50000</v>
      </c>
      <c r="W363" s="62"/>
      <c r="X363" s="62"/>
      <c r="Y363" s="62"/>
      <c r="Z363" s="62">
        <f t="shared" si="565"/>
        <v>50000</v>
      </c>
      <c r="AA363" s="62">
        <f t="shared" si="566"/>
        <v>50000</v>
      </c>
      <c r="AB363" s="62">
        <f t="shared" si="567"/>
        <v>50000</v>
      </c>
    </row>
    <row r="364" spans="1:28">
      <c r="A364" s="106"/>
      <c r="B364" s="85"/>
      <c r="C364" s="5"/>
      <c r="D364" s="5"/>
      <c r="E364" s="5"/>
      <c r="F364" s="6"/>
      <c r="G364" s="1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</row>
    <row r="365" spans="1:28" s="137" customFormat="1" ht="41.4">
      <c r="A365" s="97">
        <v>13</v>
      </c>
      <c r="B365" s="134" t="s">
        <v>267</v>
      </c>
      <c r="C365" s="135" t="s">
        <v>189</v>
      </c>
      <c r="D365" s="135" t="s">
        <v>20</v>
      </c>
      <c r="E365" s="135" t="s">
        <v>98</v>
      </c>
      <c r="F365" s="135" t="s">
        <v>99</v>
      </c>
      <c r="G365" s="136"/>
      <c r="H365" s="60">
        <f t="shared" ref="H365:M367" si="568">H366</f>
        <v>5000</v>
      </c>
      <c r="I365" s="60">
        <f t="shared" si="568"/>
        <v>5000</v>
      </c>
      <c r="J365" s="60">
        <f t="shared" si="568"/>
        <v>5000</v>
      </c>
      <c r="K365" s="60">
        <f t="shared" si="568"/>
        <v>0</v>
      </c>
      <c r="L365" s="60">
        <f t="shared" si="568"/>
        <v>0</v>
      </c>
      <c r="M365" s="60">
        <f t="shared" si="568"/>
        <v>0</v>
      </c>
      <c r="N365" s="60">
        <f t="shared" si="471"/>
        <v>5000</v>
      </c>
      <c r="O365" s="60">
        <f t="shared" si="472"/>
        <v>5000</v>
      </c>
      <c r="P365" s="60">
        <f t="shared" si="473"/>
        <v>5000</v>
      </c>
      <c r="Q365" s="60">
        <f t="shared" ref="Q365:S367" si="569">Q366</f>
        <v>0</v>
      </c>
      <c r="R365" s="60">
        <f t="shared" si="569"/>
        <v>0</v>
      </c>
      <c r="S365" s="60">
        <f t="shared" si="569"/>
        <v>0</v>
      </c>
      <c r="T365" s="60">
        <f t="shared" ref="T365:T368" si="570">N365+Q365</f>
        <v>5000</v>
      </c>
      <c r="U365" s="60">
        <f t="shared" ref="U365:U368" si="571">O365+R365</f>
        <v>5000</v>
      </c>
      <c r="V365" s="60">
        <f t="shared" ref="V365:V368" si="572">P365+S365</f>
        <v>5000</v>
      </c>
      <c r="W365" s="60">
        <f t="shared" ref="W365:Y367" si="573">W366</f>
        <v>0</v>
      </c>
      <c r="X365" s="60">
        <f t="shared" si="573"/>
        <v>0</v>
      </c>
      <c r="Y365" s="60">
        <f t="shared" si="573"/>
        <v>0</v>
      </c>
      <c r="Z365" s="60">
        <f t="shared" ref="Z365:Z368" si="574">T365+W365</f>
        <v>5000</v>
      </c>
      <c r="AA365" s="60">
        <f t="shared" ref="AA365:AA368" si="575">U365+X365</f>
        <v>5000</v>
      </c>
      <c r="AB365" s="60">
        <f t="shared" ref="AB365:AB368" si="576">V365+Y365</f>
        <v>5000</v>
      </c>
    </row>
    <row r="366" spans="1:28" ht="26.4">
      <c r="A366" s="106"/>
      <c r="B366" s="72" t="s">
        <v>219</v>
      </c>
      <c r="C366" s="138" t="s">
        <v>189</v>
      </c>
      <c r="D366" s="138" t="s">
        <v>20</v>
      </c>
      <c r="E366" s="138" t="s">
        <v>98</v>
      </c>
      <c r="F366" s="138" t="s">
        <v>190</v>
      </c>
      <c r="G366" s="71"/>
      <c r="H366" s="65">
        <f t="shared" si="568"/>
        <v>5000</v>
      </c>
      <c r="I366" s="65">
        <f t="shared" si="568"/>
        <v>5000</v>
      </c>
      <c r="J366" s="65">
        <f t="shared" si="568"/>
        <v>5000</v>
      </c>
      <c r="K366" s="65">
        <f t="shared" si="568"/>
        <v>0</v>
      </c>
      <c r="L366" s="65">
        <f t="shared" si="568"/>
        <v>0</v>
      </c>
      <c r="M366" s="65">
        <f t="shared" si="568"/>
        <v>0</v>
      </c>
      <c r="N366" s="65">
        <f t="shared" si="471"/>
        <v>5000</v>
      </c>
      <c r="O366" s="65">
        <f t="shared" si="472"/>
        <v>5000</v>
      </c>
      <c r="P366" s="65">
        <f t="shared" si="473"/>
        <v>5000</v>
      </c>
      <c r="Q366" s="65">
        <f t="shared" si="569"/>
        <v>0</v>
      </c>
      <c r="R366" s="65">
        <f t="shared" si="569"/>
        <v>0</v>
      </c>
      <c r="S366" s="65">
        <f t="shared" si="569"/>
        <v>0</v>
      </c>
      <c r="T366" s="65">
        <f t="shared" si="570"/>
        <v>5000</v>
      </c>
      <c r="U366" s="65">
        <f t="shared" si="571"/>
        <v>5000</v>
      </c>
      <c r="V366" s="65">
        <f t="shared" si="572"/>
        <v>5000</v>
      </c>
      <c r="W366" s="65">
        <f t="shared" si="573"/>
        <v>0</v>
      </c>
      <c r="X366" s="65">
        <f t="shared" si="573"/>
        <v>0</v>
      </c>
      <c r="Y366" s="65">
        <f t="shared" si="573"/>
        <v>0</v>
      </c>
      <c r="Z366" s="65">
        <f t="shared" si="574"/>
        <v>5000</v>
      </c>
      <c r="AA366" s="65">
        <f t="shared" si="575"/>
        <v>5000</v>
      </c>
      <c r="AB366" s="65">
        <f t="shared" si="576"/>
        <v>5000</v>
      </c>
    </row>
    <row r="367" spans="1:28" ht="26.4">
      <c r="A367" s="106"/>
      <c r="B367" s="127" t="s">
        <v>172</v>
      </c>
      <c r="C367" s="138" t="s">
        <v>189</v>
      </c>
      <c r="D367" s="138" t="s">
        <v>20</v>
      </c>
      <c r="E367" s="138" t="s">
        <v>98</v>
      </c>
      <c r="F367" s="138" t="s">
        <v>190</v>
      </c>
      <c r="G367" s="71" t="s">
        <v>31</v>
      </c>
      <c r="H367" s="65">
        <f t="shared" si="568"/>
        <v>5000</v>
      </c>
      <c r="I367" s="65">
        <f t="shared" si="568"/>
        <v>5000</v>
      </c>
      <c r="J367" s="65">
        <f t="shared" si="568"/>
        <v>5000</v>
      </c>
      <c r="K367" s="65">
        <f t="shared" si="568"/>
        <v>0</v>
      </c>
      <c r="L367" s="65">
        <f t="shared" si="568"/>
        <v>0</v>
      </c>
      <c r="M367" s="65">
        <f t="shared" si="568"/>
        <v>0</v>
      </c>
      <c r="N367" s="65">
        <f t="shared" si="471"/>
        <v>5000</v>
      </c>
      <c r="O367" s="65">
        <f t="shared" si="472"/>
        <v>5000</v>
      </c>
      <c r="P367" s="65">
        <f t="shared" si="473"/>
        <v>5000</v>
      </c>
      <c r="Q367" s="65">
        <f t="shared" si="569"/>
        <v>0</v>
      </c>
      <c r="R367" s="65">
        <f t="shared" si="569"/>
        <v>0</v>
      </c>
      <c r="S367" s="65">
        <f t="shared" si="569"/>
        <v>0</v>
      </c>
      <c r="T367" s="65">
        <f t="shared" si="570"/>
        <v>5000</v>
      </c>
      <c r="U367" s="65">
        <f t="shared" si="571"/>
        <v>5000</v>
      </c>
      <c r="V367" s="65">
        <f t="shared" si="572"/>
        <v>5000</v>
      </c>
      <c r="W367" s="65">
        <f t="shared" si="573"/>
        <v>0</v>
      </c>
      <c r="X367" s="65">
        <f t="shared" si="573"/>
        <v>0</v>
      </c>
      <c r="Y367" s="65">
        <f t="shared" si="573"/>
        <v>0</v>
      </c>
      <c r="Z367" s="65">
        <f t="shared" si="574"/>
        <v>5000</v>
      </c>
      <c r="AA367" s="65">
        <f t="shared" si="575"/>
        <v>5000</v>
      </c>
      <c r="AB367" s="65">
        <f t="shared" si="576"/>
        <v>5000</v>
      </c>
    </row>
    <row r="368" spans="1:28" ht="26.4">
      <c r="A368" s="106"/>
      <c r="B368" s="72" t="s">
        <v>33</v>
      </c>
      <c r="C368" s="138" t="s">
        <v>189</v>
      </c>
      <c r="D368" s="138" t="s">
        <v>20</v>
      </c>
      <c r="E368" s="138" t="s">
        <v>98</v>
      </c>
      <c r="F368" s="138" t="s">
        <v>190</v>
      </c>
      <c r="G368" s="71" t="s">
        <v>32</v>
      </c>
      <c r="H368" s="65">
        <v>5000</v>
      </c>
      <c r="I368" s="65">
        <v>5000</v>
      </c>
      <c r="J368" s="61">
        <v>5000</v>
      </c>
      <c r="K368" s="61"/>
      <c r="L368" s="61"/>
      <c r="M368" s="61"/>
      <c r="N368" s="61">
        <f t="shared" si="471"/>
        <v>5000</v>
      </c>
      <c r="O368" s="61">
        <f t="shared" si="472"/>
        <v>5000</v>
      </c>
      <c r="P368" s="61">
        <f t="shared" si="473"/>
        <v>5000</v>
      </c>
      <c r="Q368" s="61"/>
      <c r="R368" s="61"/>
      <c r="S368" s="61"/>
      <c r="T368" s="61">
        <f t="shared" si="570"/>
        <v>5000</v>
      </c>
      <c r="U368" s="61">
        <f t="shared" si="571"/>
        <v>5000</v>
      </c>
      <c r="V368" s="61">
        <f t="shared" si="572"/>
        <v>5000</v>
      </c>
      <c r="W368" s="61"/>
      <c r="X368" s="61"/>
      <c r="Y368" s="61"/>
      <c r="Z368" s="61">
        <f t="shared" si="574"/>
        <v>5000</v>
      </c>
      <c r="AA368" s="61">
        <f t="shared" si="575"/>
        <v>5000</v>
      </c>
      <c r="AB368" s="61">
        <f t="shared" si="576"/>
        <v>5000</v>
      </c>
    </row>
    <row r="369" spans="1:28">
      <c r="A369" s="106"/>
      <c r="B369" s="72"/>
      <c r="C369" s="138"/>
      <c r="D369" s="138"/>
      <c r="E369" s="139"/>
      <c r="F369" s="139"/>
      <c r="G369" s="71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</row>
    <row r="370" spans="1:28" ht="27.6">
      <c r="A370" s="184" t="s">
        <v>189</v>
      </c>
      <c r="B370" s="157" t="s">
        <v>268</v>
      </c>
      <c r="C370" s="21" t="s">
        <v>18</v>
      </c>
      <c r="D370" s="21" t="s">
        <v>20</v>
      </c>
      <c r="E370" s="8" t="s">
        <v>98</v>
      </c>
      <c r="F370" s="8" t="s">
        <v>99</v>
      </c>
      <c r="G370" s="12"/>
      <c r="H370" s="59">
        <f>H371</f>
        <v>220000</v>
      </c>
      <c r="I370" s="59">
        <f t="shared" ref="I370:M370" si="577">I371</f>
        <v>220000</v>
      </c>
      <c r="J370" s="59">
        <f t="shared" si="577"/>
        <v>220000</v>
      </c>
      <c r="K370" s="59">
        <f t="shared" si="577"/>
        <v>0</v>
      </c>
      <c r="L370" s="59">
        <f t="shared" si="577"/>
        <v>0</v>
      </c>
      <c r="M370" s="59">
        <f t="shared" si="577"/>
        <v>0</v>
      </c>
      <c r="N370" s="59">
        <f t="shared" si="471"/>
        <v>220000</v>
      </c>
      <c r="O370" s="59">
        <f t="shared" si="472"/>
        <v>220000</v>
      </c>
      <c r="P370" s="59">
        <f t="shared" si="473"/>
        <v>220000</v>
      </c>
      <c r="Q370" s="59">
        <f t="shared" ref="Q370:S372" si="578">Q371</f>
        <v>0</v>
      </c>
      <c r="R370" s="59">
        <f t="shared" si="578"/>
        <v>0</v>
      </c>
      <c r="S370" s="59">
        <f t="shared" si="578"/>
        <v>0</v>
      </c>
      <c r="T370" s="59">
        <f t="shared" ref="T370:T373" si="579">N370+Q370</f>
        <v>220000</v>
      </c>
      <c r="U370" s="59">
        <f t="shared" ref="U370:U373" si="580">O370+R370</f>
        <v>220000</v>
      </c>
      <c r="V370" s="59">
        <f t="shared" ref="V370:V373" si="581">P370+S370</f>
        <v>220000</v>
      </c>
      <c r="W370" s="59">
        <f t="shared" ref="W370:Y372" si="582">W371</f>
        <v>0</v>
      </c>
      <c r="X370" s="59">
        <f t="shared" si="582"/>
        <v>0</v>
      </c>
      <c r="Y370" s="59">
        <f t="shared" si="582"/>
        <v>0</v>
      </c>
      <c r="Z370" s="59">
        <f t="shared" ref="Z370:Z373" si="583">T370+W370</f>
        <v>220000</v>
      </c>
      <c r="AA370" s="59">
        <f t="shared" ref="AA370:AA373" si="584">U370+X370</f>
        <v>220000</v>
      </c>
      <c r="AB370" s="59">
        <f t="shared" ref="AB370:AB373" si="585">V370+Y370</f>
        <v>220000</v>
      </c>
    </row>
    <row r="371" spans="1:28">
      <c r="A371" s="292"/>
      <c r="B371" s="57" t="s">
        <v>220</v>
      </c>
      <c r="C371" s="11" t="s">
        <v>18</v>
      </c>
      <c r="D371" s="11" t="s">
        <v>20</v>
      </c>
      <c r="E371" s="6" t="s">
        <v>98</v>
      </c>
      <c r="F371" s="6" t="s">
        <v>118</v>
      </c>
      <c r="G371" s="12"/>
      <c r="H371" s="58">
        <f t="shared" ref="H371:M372" si="586">H372</f>
        <v>220000</v>
      </c>
      <c r="I371" s="58">
        <f t="shared" si="586"/>
        <v>220000</v>
      </c>
      <c r="J371" s="58">
        <f t="shared" si="586"/>
        <v>220000</v>
      </c>
      <c r="K371" s="58">
        <f t="shared" si="586"/>
        <v>0</v>
      </c>
      <c r="L371" s="58">
        <f t="shared" si="586"/>
        <v>0</v>
      </c>
      <c r="M371" s="58">
        <f t="shared" si="586"/>
        <v>0</v>
      </c>
      <c r="N371" s="58">
        <f t="shared" si="471"/>
        <v>220000</v>
      </c>
      <c r="O371" s="58">
        <f t="shared" si="472"/>
        <v>220000</v>
      </c>
      <c r="P371" s="58">
        <f t="shared" si="473"/>
        <v>220000</v>
      </c>
      <c r="Q371" s="58">
        <f t="shared" si="578"/>
        <v>0</v>
      </c>
      <c r="R371" s="58">
        <f t="shared" si="578"/>
        <v>0</v>
      </c>
      <c r="S371" s="58">
        <f t="shared" si="578"/>
        <v>0</v>
      </c>
      <c r="T371" s="58">
        <f t="shared" si="579"/>
        <v>220000</v>
      </c>
      <c r="U371" s="58">
        <f t="shared" si="580"/>
        <v>220000</v>
      </c>
      <c r="V371" s="58">
        <f t="shared" si="581"/>
        <v>220000</v>
      </c>
      <c r="W371" s="58">
        <f t="shared" si="582"/>
        <v>0</v>
      </c>
      <c r="X371" s="58">
        <f t="shared" si="582"/>
        <v>0</v>
      </c>
      <c r="Y371" s="58">
        <f t="shared" si="582"/>
        <v>0</v>
      </c>
      <c r="Z371" s="58">
        <f t="shared" si="583"/>
        <v>220000</v>
      </c>
      <c r="AA371" s="58">
        <f t="shared" si="584"/>
        <v>220000</v>
      </c>
      <c r="AB371" s="58">
        <f t="shared" si="585"/>
        <v>220000</v>
      </c>
    </row>
    <row r="372" spans="1:28" ht="26.4">
      <c r="A372" s="287"/>
      <c r="B372" s="57" t="s">
        <v>172</v>
      </c>
      <c r="C372" s="11" t="s">
        <v>18</v>
      </c>
      <c r="D372" s="11" t="s">
        <v>20</v>
      </c>
      <c r="E372" s="6" t="s">
        <v>98</v>
      </c>
      <c r="F372" s="6" t="s">
        <v>118</v>
      </c>
      <c r="G372" s="12" t="s">
        <v>31</v>
      </c>
      <c r="H372" s="58">
        <f t="shared" si="586"/>
        <v>220000</v>
      </c>
      <c r="I372" s="58">
        <f t="shared" si="586"/>
        <v>220000</v>
      </c>
      <c r="J372" s="58">
        <f t="shared" si="586"/>
        <v>220000</v>
      </c>
      <c r="K372" s="58">
        <f t="shared" si="586"/>
        <v>0</v>
      </c>
      <c r="L372" s="58">
        <f t="shared" si="586"/>
        <v>0</v>
      </c>
      <c r="M372" s="58">
        <f t="shared" si="586"/>
        <v>0</v>
      </c>
      <c r="N372" s="58">
        <f t="shared" si="471"/>
        <v>220000</v>
      </c>
      <c r="O372" s="58">
        <f t="shared" si="472"/>
        <v>220000</v>
      </c>
      <c r="P372" s="58">
        <f t="shared" si="473"/>
        <v>220000</v>
      </c>
      <c r="Q372" s="58">
        <f t="shared" si="578"/>
        <v>0</v>
      </c>
      <c r="R372" s="58">
        <f t="shared" si="578"/>
        <v>0</v>
      </c>
      <c r="S372" s="58">
        <f t="shared" si="578"/>
        <v>0</v>
      </c>
      <c r="T372" s="58">
        <f t="shared" si="579"/>
        <v>220000</v>
      </c>
      <c r="U372" s="58">
        <f t="shared" si="580"/>
        <v>220000</v>
      </c>
      <c r="V372" s="58">
        <f t="shared" si="581"/>
        <v>220000</v>
      </c>
      <c r="W372" s="58">
        <f t="shared" si="582"/>
        <v>0</v>
      </c>
      <c r="X372" s="58">
        <f t="shared" si="582"/>
        <v>0</v>
      </c>
      <c r="Y372" s="58">
        <f t="shared" si="582"/>
        <v>0</v>
      </c>
      <c r="Z372" s="58">
        <f t="shared" si="583"/>
        <v>220000</v>
      </c>
      <c r="AA372" s="58">
        <f t="shared" si="584"/>
        <v>220000</v>
      </c>
      <c r="AB372" s="58">
        <f t="shared" si="585"/>
        <v>220000</v>
      </c>
    </row>
    <row r="373" spans="1:28" ht="26.4">
      <c r="A373" s="287"/>
      <c r="B373" s="29" t="s">
        <v>33</v>
      </c>
      <c r="C373" s="11" t="s">
        <v>18</v>
      </c>
      <c r="D373" s="11" t="s">
        <v>20</v>
      </c>
      <c r="E373" s="6" t="s">
        <v>98</v>
      </c>
      <c r="F373" s="6" t="s">
        <v>118</v>
      </c>
      <c r="G373" s="12" t="s">
        <v>32</v>
      </c>
      <c r="H373" s="61">
        <v>220000</v>
      </c>
      <c r="I373" s="61">
        <v>220000</v>
      </c>
      <c r="J373" s="61">
        <v>220000</v>
      </c>
      <c r="K373" s="61"/>
      <c r="L373" s="61"/>
      <c r="M373" s="61"/>
      <c r="N373" s="61">
        <f t="shared" si="471"/>
        <v>220000</v>
      </c>
      <c r="O373" s="61">
        <f t="shared" si="472"/>
        <v>220000</v>
      </c>
      <c r="P373" s="61">
        <f t="shared" si="473"/>
        <v>220000</v>
      </c>
      <c r="Q373" s="61"/>
      <c r="R373" s="61"/>
      <c r="S373" s="61"/>
      <c r="T373" s="61">
        <f t="shared" si="579"/>
        <v>220000</v>
      </c>
      <c r="U373" s="61">
        <f t="shared" si="580"/>
        <v>220000</v>
      </c>
      <c r="V373" s="61">
        <f t="shared" si="581"/>
        <v>220000</v>
      </c>
      <c r="W373" s="61"/>
      <c r="X373" s="61"/>
      <c r="Y373" s="61"/>
      <c r="Z373" s="61">
        <f t="shared" si="583"/>
        <v>220000</v>
      </c>
      <c r="AA373" s="61">
        <f t="shared" si="584"/>
        <v>220000</v>
      </c>
      <c r="AB373" s="61">
        <f t="shared" si="585"/>
        <v>220000</v>
      </c>
    </row>
    <row r="374" spans="1:28">
      <c r="A374" s="106"/>
      <c r="B374" s="85"/>
      <c r="C374" s="30"/>
      <c r="D374" s="30"/>
      <c r="E374" s="5"/>
      <c r="F374" s="6"/>
      <c r="G374" s="12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</row>
    <row r="375" spans="1:28" ht="27.6">
      <c r="A375" s="67">
        <v>15</v>
      </c>
      <c r="B375" s="96" t="s">
        <v>269</v>
      </c>
      <c r="C375" s="8" t="s">
        <v>19</v>
      </c>
      <c r="D375" s="8" t="s">
        <v>20</v>
      </c>
      <c r="E375" s="8" t="s">
        <v>98</v>
      </c>
      <c r="F375" s="8" t="s">
        <v>99</v>
      </c>
      <c r="G375" s="112"/>
      <c r="H375" s="60">
        <f t="shared" ref="H375:M375" si="587">H376</f>
        <v>110000</v>
      </c>
      <c r="I375" s="60">
        <f t="shared" si="587"/>
        <v>110000</v>
      </c>
      <c r="J375" s="60">
        <f t="shared" si="587"/>
        <v>110000</v>
      </c>
      <c r="K375" s="60">
        <f t="shared" si="587"/>
        <v>0</v>
      </c>
      <c r="L375" s="60">
        <f t="shared" si="587"/>
        <v>0</v>
      </c>
      <c r="M375" s="60">
        <f t="shared" si="587"/>
        <v>0</v>
      </c>
      <c r="N375" s="60">
        <f t="shared" si="471"/>
        <v>110000</v>
      </c>
      <c r="O375" s="60">
        <f t="shared" si="472"/>
        <v>110000</v>
      </c>
      <c r="P375" s="60">
        <f t="shared" si="473"/>
        <v>110000</v>
      </c>
      <c r="Q375" s="60">
        <f t="shared" ref="Q375:S375" si="588">Q376</f>
        <v>0</v>
      </c>
      <c r="R375" s="60">
        <f t="shared" si="588"/>
        <v>0</v>
      </c>
      <c r="S375" s="60">
        <f t="shared" si="588"/>
        <v>0</v>
      </c>
      <c r="T375" s="60">
        <f t="shared" ref="T375:T380" si="589">N375+Q375</f>
        <v>110000</v>
      </c>
      <c r="U375" s="60">
        <f t="shared" ref="U375:U380" si="590">O375+R375</f>
        <v>110000</v>
      </c>
      <c r="V375" s="60">
        <f t="shared" ref="V375:V380" si="591">P375+S375</f>
        <v>110000</v>
      </c>
      <c r="W375" s="60">
        <f t="shared" ref="W375:Y375" si="592">W376</f>
        <v>0</v>
      </c>
      <c r="X375" s="60">
        <f t="shared" si="592"/>
        <v>0</v>
      </c>
      <c r="Y375" s="60">
        <f t="shared" si="592"/>
        <v>0</v>
      </c>
      <c r="Z375" s="60">
        <f t="shared" ref="Z375:Z380" si="593">T375+W375</f>
        <v>110000</v>
      </c>
      <c r="AA375" s="60">
        <f t="shared" ref="AA375:AA380" si="594">U375+X375</f>
        <v>110000</v>
      </c>
      <c r="AB375" s="60">
        <f t="shared" ref="AB375:AB380" si="595">V375+Y375</f>
        <v>110000</v>
      </c>
    </row>
    <row r="376" spans="1:28">
      <c r="A376" s="286"/>
      <c r="B376" s="143" t="s">
        <v>221</v>
      </c>
      <c r="C376" s="6" t="s">
        <v>19</v>
      </c>
      <c r="D376" s="6" t="s">
        <v>20</v>
      </c>
      <c r="E376" s="6" t="s">
        <v>98</v>
      </c>
      <c r="F376" s="6" t="s">
        <v>136</v>
      </c>
      <c r="G376" s="12"/>
      <c r="H376" s="58">
        <f>H379+H377</f>
        <v>110000</v>
      </c>
      <c r="I376" s="58">
        <f t="shared" ref="I376:J376" si="596">I379+I377</f>
        <v>110000</v>
      </c>
      <c r="J376" s="58">
        <f t="shared" si="596"/>
        <v>110000</v>
      </c>
      <c r="K376" s="58">
        <f t="shared" ref="K376:M376" si="597">K379+K377</f>
        <v>0</v>
      </c>
      <c r="L376" s="58">
        <f t="shared" si="597"/>
        <v>0</v>
      </c>
      <c r="M376" s="58">
        <f t="shared" si="597"/>
        <v>0</v>
      </c>
      <c r="N376" s="58">
        <f t="shared" si="471"/>
        <v>110000</v>
      </c>
      <c r="O376" s="58">
        <f t="shared" si="472"/>
        <v>110000</v>
      </c>
      <c r="P376" s="58">
        <f t="shared" si="473"/>
        <v>110000</v>
      </c>
      <c r="Q376" s="58">
        <f t="shared" ref="Q376:S376" si="598">Q379+Q377</f>
        <v>0</v>
      </c>
      <c r="R376" s="58">
        <f t="shared" si="598"/>
        <v>0</v>
      </c>
      <c r="S376" s="58">
        <f t="shared" si="598"/>
        <v>0</v>
      </c>
      <c r="T376" s="58">
        <f t="shared" si="589"/>
        <v>110000</v>
      </c>
      <c r="U376" s="58">
        <f t="shared" si="590"/>
        <v>110000</v>
      </c>
      <c r="V376" s="58">
        <f t="shared" si="591"/>
        <v>110000</v>
      </c>
      <c r="W376" s="58">
        <f t="shared" ref="W376:Y376" si="599">W379+W377</f>
        <v>0</v>
      </c>
      <c r="X376" s="58">
        <f t="shared" si="599"/>
        <v>0</v>
      </c>
      <c r="Y376" s="58">
        <f t="shared" si="599"/>
        <v>0</v>
      </c>
      <c r="Z376" s="58">
        <f t="shared" si="593"/>
        <v>110000</v>
      </c>
      <c r="AA376" s="58">
        <f t="shared" si="594"/>
        <v>110000</v>
      </c>
      <c r="AB376" s="58">
        <f t="shared" si="595"/>
        <v>110000</v>
      </c>
    </row>
    <row r="377" spans="1:28" ht="39.6">
      <c r="A377" s="287"/>
      <c r="B377" s="204" t="s">
        <v>49</v>
      </c>
      <c r="C377" s="6" t="s">
        <v>19</v>
      </c>
      <c r="D377" s="6" t="s">
        <v>20</v>
      </c>
      <c r="E377" s="6" t="s">
        <v>98</v>
      </c>
      <c r="F377" s="6" t="s">
        <v>136</v>
      </c>
      <c r="G377" s="202" t="s">
        <v>47</v>
      </c>
      <c r="H377" s="58">
        <f>H378</f>
        <v>80000</v>
      </c>
      <c r="I377" s="58">
        <f t="shared" ref="I377:M377" si="600">I378</f>
        <v>80000</v>
      </c>
      <c r="J377" s="58">
        <f t="shared" si="600"/>
        <v>80000</v>
      </c>
      <c r="K377" s="58">
        <f t="shared" si="600"/>
        <v>0</v>
      </c>
      <c r="L377" s="58">
        <f t="shared" si="600"/>
        <v>0</v>
      </c>
      <c r="M377" s="58">
        <f t="shared" si="600"/>
        <v>0</v>
      </c>
      <c r="N377" s="58">
        <f t="shared" si="471"/>
        <v>80000</v>
      </c>
      <c r="O377" s="58">
        <f t="shared" si="472"/>
        <v>80000</v>
      </c>
      <c r="P377" s="58">
        <f t="shared" si="473"/>
        <v>80000</v>
      </c>
      <c r="Q377" s="58">
        <f t="shared" ref="Q377:S377" si="601">Q378</f>
        <v>0</v>
      </c>
      <c r="R377" s="58">
        <f t="shared" si="601"/>
        <v>0</v>
      </c>
      <c r="S377" s="58">
        <f t="shared" si="601"/>
        <v>0</v>
      </c>
      <c r="T377" s="58">
        <f t="shared" si="589"/>
        <v>80000</v>
      </c>
      <c r="U377" s="58">
        <f t="shared" si="590"/>
        <v>80000</v>
      </c>
      <c r="V377" s="58">
        <f t="shared" si="591"/>
        <v>80000</v>
      </c>
      <c r="W377" s="58">
        <f t="shared" ref="W377:Y377" si="602">W378</f>
        <v>0</v>
      </c>
      <c r="X377" s="58">
        <f t="shared" si="602"/>
        <v>0</v>
      </c>
      <c r="Y377" s="58">
        <f t="shared" si="602"/>
        <v>0</v>
      </c>
      <c r="Z377" s="58">
        <f t="shared" si="593"/>
        <v>80000</v>
      </c>
      <c r="AA377" s="58">
        <f t="shared" si="594"/>
        <v>80000</v>
      </c>
      <c r="AB377" s="58">
        <f t="shared" si="595"/>
        <v>80000</v>
      </c>
    </row>
    <row r="378" spans="1:28">
      <c r="A378" s="287"/>
      <c r="B378" s="204" t="s">
        <v>50</v>
      </c>
      <c r="C378" s="6" t="s">
        <v>19</v>
      </c>
      <c r="D378" s="6" t="s">
        <v>20</v>
      </c>
      <c r="E378" s="6" t="s">
        <v>98</v>
      </c>
      <c r="F378" s="6" t="s">
        <v>136</v>
      </c>
      <c r="G378" s="202" t="s">
        <v>48</v>
      </c>
      <c r="H378" s="61">
        <v>80000</v>
      </c>
      <c r="I378" s="61">
        <v>80000</v>
      </c>
      <c r="J378" s="61">
        <v>80000</v>
      </c>
      <c r="K378" s="61"/>
      <c r="L378" s="61"/>
      <c r="M378" s="61"/>
      <c r="N378" s="61">
        <f t="shared" si="471"/>
        <v>80000</v>
      </c>
      <c r="O378" s="61">
        <f t="shared" si="472"/>
        <v>80000</v>
      </c>
      <c r="P378" s="61">
        <f t="shared" si="473"/>
        <v>80000</v>
      </c>
      <c r="Q378" s="61"/>
      <c r="R378" s="61"/>
      <c r="S378" s="61"/>
      <c r="T378" s="61">
        <f t="shared" si="589"/>
        <v>80000</v>
      </c>
      <c r="U378" s="61">
        <f t="shared" si="590"/>
        <v>80000</v>
      </c>
      <c r="V378" s="61">
        <f t="shared" si="591"/>
        <v>80000</v>
      </c>
      <c r="W378" s="61"/>
      <c r="X378" s="61"/>
      <c r="Y378" s="61"/>
      <c r="Z378" s="61">
        <f t="shared" si="593"/>
        <v>80000</v>
      </c>
      <c r="AA378" s="61">
        <f t="shared" si="594"/>
        <v>80000</v>
      </c>
      <c r="AB378" s="61">
        <f t="shared" si="595"/>
        <v>80000</v>
      </c>
    </row>
    <row r="379" spans="1:28" ht="26.4">
      <c r="A379" s="287"/>
      <c r="B379" s="205" t="s">
        <v>172</v>
      </c>
      <c r="C379" s="6" t="s">
        <v>19</v>
      </c>
      <c r="D379" s="6" t="s">
        <v>20</v>
      </c>
      <c r="E379" s="6" t="s">
        <v>98</v>
      </c>
      <c r="F379" s="6" t="s">
        <v>136</v>
      </c>
      <c r="G379" s="203" t="s">
        <v>31</v>
      </c>
      <c r="H379" s="58">
        <f>H380</f>
        <v>30000</v>
      </c>
      <c r="I379" s="58">
        <f t="shared" ref="I379:M379" si="603">I380</f>
        <v>30000</v>
      </c>
      <c r="J379" s="58">
        <f t="shared" si="603"/>
        <v>30000</v>
      </c>
      <c r="K379" s="58">
        <f t="shared" si="603"/>
        <v>0</v>
      </c>
      <c r="L379" s="58">
        <f t="shared" si="603"/>
        <v>0</v>
      </c>
      <c r="M379" s="58">
        <f t="shared" si="603"/>
        <v>0</v>
      </c>
      <c r="N379" s="58">
        <f t="shared" si="471"/>
        <v>30000</v>
      </c>
      <c r="O379" s="58">
        <f t="shared" si="472"/>
        <v>30000</v>
      </c>
      <c r="P379" s="58">
        <f t="shared" si="473"/>
        <v>30000</v>
      </c>
      <c r="Q379" s="58">
        <f t="shared" ref="Q379:S379" si="604">Q380</f>
        <v>0</v>
      </c>
      <c r="R379" s="58">
        <f t="shared" si="604"/>
        <v>0</v>
      </c>
      <c r="S379" s="58">
        <f t="shared" si="604"/>
        <v>0</v>
      </c>
      <c r="T379" s="58">
        <f t="shared" si="589"/>
        <v>30000</v>
      </c>
      <c r="U379" s="58">
        <f t="shared" si="590"/>
        <v>30000</v>
      </c>
      <c r="V379" s="58">
        <f t="shared" si="591"/>
        <v>30000</v>
      </c>
      <c r="W379" s="58">
        <f t="shared" ref="W379:Y379" si="605">W380</f>
        <v>0</v>
      </c>
      <c r="X379" s="58">
        <f t="shared" si="605"/>
        <v>0</v>
      </c>
      <c r="Y379" s="58">
        <f t="shared" si="605"/>
        <v>0</v>
      </c>
      <c r="Z379" s="58">
        <f t="shared" si="593"/>
        <v>30000</v>
      </c>
      <c r="AA379" s="58">
        <f t="shared" si="594"/>
        <v>30000</v>
      </c>
      <c r="AB379" s="58">
        <f t="shared" si="595"/>
        <v>30000</v>
      </c>
    </row>
    <row r="380" spans="1:28" ht="26.4">
      <c r="A380" s="290"/>
      <c r="B380" s="204" t="s">
        <v>33</v>
      </c>
      <c r="C380" s="6" t="s">
        <v>19</v>
      </c>
      <c r="D380" s="6" t="s">
        <v>20</v>
      </c>
      <c r="E380" s="6" t="s">
        <v>98</v>
      </c>
      <c r="F380" s="6" t="s">
        <v>136</v>
      </c>
      <c r="G380" s="203" t="s">
        <v>32</v>
      </c>
      <c r="H380" s="61">
        <v>30000</v>
      </c>
      <c r="I380" s="61">
        <v>30000</v>
      </c>
      <c r="J380" s="61">
        <v>30000</v>
      </c>
      <c r="K380" s="61"/>
      <c r="L380" s="61"/>
      <c r="M380" s="61"/>
      <c r="N380" s="61">
        <f t="shared" si="471"/>
        <v>30000</v>
      </c>
      <c r="O380" s="61">
        <f t="shared" si="472"/>
        <v>30000</v>
      </c>
      <c r="P380" s="61">
        <f t="shared" si="473"/>
        <v>30000</v>
      </c>
      <c r="Q380" s="61"/>
      <c r="R380" s="61"/>
      <c r="S380" s="61"/>
      <c r="T380" s="61">
        <f t="shared" si="589"/>
        <v>30000</v>
      </c>
      <c r="U380" s="61">
        <f t="shared" si="590"/>
        <v>30000</v>
      </c>
      <c r="V380" s="61">
        <f t="shared" si="591"/>
        <v>30000</v>
      </c>
      <c r="W380" s="61"/>
      <c r="X380" s="61"/>
      <c r="Y380" s="61"/>
      <c r="Z380" s="61">
        <f t="shared" si="593"/>
        <v>30000</v>
      </c>
      <c r="AA380" s="61">
        <f t="shared" si="594"/>
        <v>30000</v>
      </c>
      <c r="AB380" s="61">
        <f t="shared" si="595"/>
        <v>30000</v>
      </c>
    </row>
    <row r="381" spans="1:28">
      <c r="A381" s="106"/>
      <c r="B381" s="85"/>
      <c r="C381" s="5"/>
      <c r="D381" s="5"/>
      <c r="E381" s="5"/>
      <c r="F381" s="6"/>
      <c r="G381" s="12"/>
      <c r="H381" s="2"/>
      <c r="I381" s="206"/>
      <c r="J381" s="206"/>
      <c r="K381" s="206"/>
      <c r="L381" s="206"/>
      <c r="M381" s="206"/>
      <c r="N381" s="206"/>
      <c r="O381" s="206"/>
      <c r="P381" s="206"/>
      <c r="Q381" s="206"/>
      <c r="R381" s="206"/>
      <c r="S381" s="206"/>
      <c r="T381" s="206"/>
      <c r="U381" s="206"/>
      <c r="V381" s="206"/>
      <c r="W381" s="206"/>
      <c r="X381" s="206"/>
      <c r="Y381" s="206"/>
      <c r="Z381" s="206"/>
      <c r="AA381" s="206"/>
      <c r="AB381" s="206"/>
    </row>
    <row r="382" spans="1:28" s="137" customFormat="1" ht="27.6">
      <c r="A382" s="89">
        <v>16</v>
      </c>
      <c r="B382" s="96" t="s">
        <v>270</v>
      </c>
      <c r="C382" s="140" t="s">
        <v>191</v>
      </c>
      <c r="D382" s="140" t="s">
        <v>20</v>
      </c>
      <c r="E382" s="140" t="s">
        <v>98</v>
      </c>
      <c r="F382" s="140" t="s">
        <v>192</v>
      </c>
      <c r="G382" s="91"/>
      <c r="H382" s="92">
        <f>H383</f>
        <v>250000</v>
      </c>
      <c r="I382" s="92">
        <f t="shared" ref="I382:M383" si="606">I383</f>
        <v>250000</v>
      </c>
      <c r="J382" s="92">
        <f t="shared" si="606"/>
        <v>250000</v>
      </c>
      <c r="K382" s="92">
        <f t="shared" si="606"/>
        <v>0</v>
      </c>
      <c r="L382" s="92">
        <f t="shared" si="606"/>
        <v>0</v>
      </c>
      <c r="M382" s="92">
        <f t="shared" si="606"/>
        <v>0</v>
      </c>
      <c r="N382" s="92">
        <f t="shared" ref="N382:N556" si="607">H382+K382</f>
        <v>250000</v>
      </c>
      <c r="O382" s="92">
        <f t="shared" ref="O382:O556" si="608">I382+L382</f>
        <v>250000</v>
      </c>
      <c r="P382" s="92">
        <f t="shared" ref="P382:P556" si="609">J382+M382</f>
        <v>250000</v>
      </c>
      <c r="Q382" s="92">
        <f t="shared" ref="Q382:S384" si="610">Q383</f>
        <v>0</v>
      </c>
      <c r="R382" s="92">
        <f t="shared" si="610"/>
        <v>0</v>
      </c>
      <c r="S382" s="92">
        <f t="shared" si="610"/>
        <v>0</v>
      </c>
      <c r="T382" s="92">
        <f t="shared" ref="T382:T385" si="611">N382+Q382</f>
        <v>250000</v>
      </c>
      <c r="U382" s="92">
        <f t="shared" ref="U382:U385" si="612">O382+R382</f>
        <v>250000</v>
      </c>
      <c r="V382" s="92">
        <f t="shared" ref="V382:V385" si="613">P382+S382</f>
        <v>250000</v>
      </c>
      <c r="W382" s="92">
        <f t="shared" ref="W382:Y384" si="614">W383</f>
        <v>305282.58</v>
      </c>
      <c r="X382" s="92">
        <f t="shared" si="614"/>
        <v>0</v>
      </c>
      <c r="Y382" s="92">
        <f t="shared" si="614"/>
        <v>0</v>
      </c>
      <c r="Z382" s="92">
        <f t="shared" ref="Z382:Z385" si="615">T382+W382</f>
        <v>555282.58000000007</v>
      </c>
      <c r="AA382" s="92">
        <f t="shared" ref="AA382:AA385" si="616">U382+X382</f>
        <v>250000</v>
      </c>
      <c r="AB382" s="92">
        <f t="shared" ref="AB382:AB385" si="617">V382+Y382</f>
        <v>250000</v>
      </c>
    </row>
    <row r="383" spans="1:28">
      <c r="A383" s="182"/>
      <c r="B383" s="82" t="s">
        <v>222</v>
      </c>
      <c r="C383" s="138" t="s">
        <v>191</v>
      </c>
      <c r="D383" s="138" t="s">
        <v>20</v>
      </c>
      <c r="E383" s="138" t="s">
        <v>98</v>
      </c>
      <c r="F383" s="138" t="s">
        <v>340</v>
      </c>
      <c r="G383" s="34"/>
      <c r="H383" s="66">
        <f>H384</f>
        <v>250000</v>
      </c>
      <c r="I383" s="66">
        <f t="shared" si="606"/>
        <v>250000</v>
      </c>
      <c r="J383" s="66">
        <f t="shared" si="606"/>
        <v>250000</v>
      </c>
      <c r="K383" s="66">
        <f t="shared" si="606"/>
        <v>0</v>
      </c>
      <c r="L383" s="66">
        <f t="shared" si="606"/>
        <v>0</v>
      </c>
      <c r="M383" s="66">
        <f t="shared" si="606"/>
        <v>0</v>
      </c>
      <c r="N383" s="66">
        <f t="shared" si="607"/>
        <v>250000</v>
      </c>
      <c r="O383" s="66">
        <f t="shared" si="608"/>
        <v>250000</v>
      </c>
      <c r="P383" s="66">
        <f t="shared" si="609"/>
        <v>250000</v>
      </c>
      <c r="Q383" s="66">
        <f t="shared" si="610"/>
        <v>0</v>
      </c>
      <c r="R383" s="66">
        <f t="shared" si="610"/>
        <v>0</v>
      </c>
      <c r="S383" s="66">
        <f t="shared" si="610"/>
        <v>0</v>
      </c>
      <c r="T383" s="66">
        <f t="shared" si="611"/>
        <v>250000</v>
      </c>
      <c r="U383" s="66">
        <f t="shared" si="612"/>
        <v>250000</v>
      </c>
      <c r="V383" s="66">
        <f t="shared" si="613"/>
        <v>250000</v>
      </c>
      <c r="W383" s="66">
        <f t="shared" si="614"/>
        <v>305282.58</v>
      </c>
      <c r="X383" s="66">
        <f t="shared" si="614"/>
        <v>0</v>
      </c>
      <c r="Y383" s="66">
        <f t="shared" si="614"/>
        <v>0</v>
      </c>
      <c r="Z383" s="66">
        <f t="shared" si="615"/>
        <v>555282.58000000007</v>
      </c>
      <c r="AA383" s="66">
        <f t="shared" si="616"/>
        <v>250000</v>
      </c>
      <c r="AB383" s="66">
        <f t="shared" si="617"/>
        <v>250000</v>
      </c>
    </row>
    <row r="384" spans="1:28">
      <c r="A384" s="182"/>
      <c r="B384" s="82" t="s">
        <v>34</v>
      </c>
      <c r="C384" s="138" t="s">
        <v>191</v>
      </c>
      <c r="D384" s="138" t="s">
        <v>20</v>
      </c>
      <c r="E384" s="138" t="s">
        <v>98</v>
      </c>
      <c r="F384" s="138" t="s">
        <v>340</v>
      </c>
      <c r="G384" s="71" t="s">
        <v>35</v>
      </c>
      <c r="H384" s="66">
        <f>H385</f>
        <v>250000</v>
      </c>
      <c r="I384" s="66">
        <f t="shared" ref="I384:M384" si="618">I385</f>
        <v>250000</v>
      </c>
      <c r="J384" s="66">
        <f t="shared" si="618"/>
        <v>250000</v>
      </c>
      <c r="K384" s="66">
        <f t="shared" si="618"/>
        <v>0</v>
      </c>
      <c r="L384" s="66">
        <f t="shared" si="618"/>
        <v>0</v>
      </c>
      <c r="M384" s="66">
        <f t="shared" si="618"/>
        <v>0</v>
      </c>
      <c r="N384" s="66">
        <f t="shared" si="607"/>
        <v>250000</v>
      </c>
      <c r="O384" s="66">
        <f t="shared" si="608"/>
        <v>250000</v>
      </c>
      <c r="P384" s="66">
        <f t="shared" si="609"/>
        <v>250000</v>
      </c>
      <c r="Q384" s="66">
        <f t="shared" si="610"/>
        <v>0</v>
      </c>
      <c r="R384" s="66">
        <f t="shared" si="610"/>
        <v>0</v>
      </c>
      <c r="S384" s="66">
        <f t="shared" si="610"/>
        <v>0</v>
      </c>
      <c r="T384" s="66">
        <f t="shared" si="611"/>
        <v>250000</v>
      </c>
      <c r="U384" s="66">
        <f t="shared" si="612"/>
        <v>250000</v>
      </c>
      <c r="V384" s="66">
        <f t="shared" si="613"/>
        <v>250000</v>
      </c>
      <c r="W384" s="66">
        <f t="shared" si="614"/>
        <v>305282.58</v>
      </c>
      <c r="X384" s="66">
        <f t="shared" si="614"/>
        <v>0</v>
      </c>
      <c r="Y384" s="66">
        <f t="shared" si="614"/>
        <v>0</v>
      </c>
      <c r="Z384" s="66">
        <f t="shared" si="615"/>
        <v>555282.58000000007</v>
      </c>
      <c r="AA384" s="66">
        <f t="shared" si="616"/>
        <v>250000</v>
      </c>
      <c r="AB384" s="66">
        <f t="shared" si="617"/>
        <v>250000</v>
      </c>
    </row>
    <row r="385" spans="1:28" ht="20.25" customHeight="1">
      <c r="A385" s="182"/>
      <c r="B385" s="82" t="s">
        <v>37</v>
      </c>
      <c r="C385" s="138" t="s">
        <v>191</v>
      </c>
      <c r="D385" s="138" t="s">
        <v>20</v>
      </c>
      <c r="E385" s="138" t="s">
        <v>98</v>
      </c>
      <c r="F385" s="138" t="s">
        <v>340</v>
      </c>
      <c r="G385" s="71" t="s">
        <v>36</v>
      </c>
      <c r="H385" s="65">
        <v>250000</v>
      </c>
      <c r="I385" s="65">
        <v>250000</v>
      </c>
      <c r="J385" s="65">
        <v>250000</v>
      </c>
      <c r="K385" s="65"/>
      <c r="L385" s="65"/>
      <c r="M385" s="65"/>
      <c r="N385" s="65">
        <f t="shared" si="607"/>
        <v>250000</v>
      </c>
      <c r="O385" s="65">
        <f t="shared" si="608"/>
        <v>250000</v>
      </c>
      <c r="P385" s="65">
        <f t="shared" si="609"/>
        <v>250000</v>
      </c>
      <c r="Q385" s="65"/>
      <c r="R385" s="65"/>
      <c r="S385" s="65"/>
      <c r="T385" s="65">
        <f t="shared" si="611"/>
        <v>250000</v>
      </c>
      <c r="U385" s="65">
        <f t="shared" si="612"/>
        <v>250000</v>
      </c>
      <c r="V385" s="65">
        <f t="shared" si="613"/>
        <v>250000</v>
      </c>
      <c r="W385" s="270">
        <v>305282.58</v>
      </c>
      <c r="X385" s="65"/>
      <c r="Y385" s="65"/>
      <c r="Z385" s="65">
        <f t="shared" si="615"/>
        <v>555282.58000000007</v>
      </c>
      <c r="AA385" s="65">
        <f t="shared" si="616"/>
        <v>250000</v>
      </c>
      <c r="AB385" s="65">
        <f t="shared" si="617"/>
        <v>250000</v>
      </c>
    </row>
    <row r="386" spans="1:28" ht="14.25" customHeight="1">
      <c r="A386" s="244"/>
      <c r="B386" s="247"/>
      <c r="C386" s="94"/>
      <c r="D386" s="94"/>
      <c r="E386" s="94"/>
      <c r="F386" s="94"/>
      <c r="G386" s="95"/>
      <c r="H386" s="98"/>
      <c r="I386" s="98"/>
      <c r="J386" s="98"/>
      <c r="K386" s="98"/>
      <c r="L386" s="98"/>
      <c r="M386" s="98"/>
      <c r="N386" s="98"/>
      <c r="O386" s="98"/>
      <c r="P386" s="98"/>
      <c r="Q386" s="98"/>
      <c r="R386" s="98"/>
      <c r="S386" s="98"/>
      <c r="T386" s="98"/>
      <c r="U386" s="98"/>
      <c r="V386" s="98"/>
      <c r="W386" s="98"/>
      <c r="X386" s="98"/>
      <c r="Y386" s="98"/>
      <c r="Z386" s="98"/>
      <c r="AA386" s="98"/>
      <c r="AB386" s="98"/>
    </row>
    <row r="387" spans="1:28" ht="69">
      <c r="A387" s="89">
        <v>17</v>
      </c>
      <c r="B387" s="161" t="s">
        <v>271</v>
      </c>
      <c r="C387" s="90" t="s">
        <v>150</v>
      </c>
      <c r="D387" s="90" t="s">
        <v>20</v>
      </c>
      <c r="E387" s="90" t="s">
        <v>98</v>
      </c>
      <c r="F387" s="90" t="s">
        <v>99</v>
      </c>
      <c r="G387" s="91"/>
      <c r="H387" s="92">
        <f>+H394+H391+H397+H388</f>
        <v>3765050</v>
      </c>
      <c r="I387" s="92">
        <f t="shared" ref="I387:J387" si="619">+I394+I391+I397+I388</f>
        <v>2495520.4</v>
      </c>
      <c r="J387" s="92">
        <f t="shared" si="619"/>
        <v>2514105.62</v>
      </c>
      <c r="K387" s="92">
        <f t="shared" ref="K387:M387" si="620">+K394+K391+K397+K388</f>
        <v>0</v>
      </c>
      <c r="L387" s="92">
        <f t="shared" si="620"/>
        <v>0</v>
      </c>
      <c r="M387" s="92">
        <f t="shared" si="620"/>
        <v>0</v>
      </c>
      <c r="N387" s="92">
        <f t="shared" si="607"/>
        <v>3765050</v>
      </c>
      <c r="O387" s="92">
        <f t="shared" si="608"/>
        <v>2495520.4</v>
      </c>
      <c r="P387" s="92">
        <f t="shared" si="609"/>
        <v>2514105.62</v>
      </c>
      <c r="Q387" s="92">
        <f t="shared" ref="Q387:S387" si="621">+Q394+Q391+Q397+Q388</f>
        <v>0</v>
      </c>
      <c r="R387" s="92">
        <f t="shared" si="621"/>
        <v>0</v>
      </c>
      <c r="S387" s="92">
        <f t="shared" si="621"/>
        <v>0</v>
      </c>
      <c r="T387" s="92">
        <f t="shared" ref="T387:T399" si="622">N387+Q387</f>
        <v>3765050</v>
      </c>
      <c r="U387" s="92">
        <f t="shared" ref="U387:U399" si="623">O387+R387</f>
        <v>2495520.4</v>
      </c>
      <c r="V387" s="92">
        <f t="shared" ref="V387:V399" si="624">P387+S387</f>
        <v>2514105.62</v>
      </c>
      <c r="W387" s="92">
        <f t="shared" ref="W387:Y387" si="625">+W394+W391+W397+W388</f>
        <v>0</v>
      </c>
      <c r="X387" s="92">
        <f t="shared" si="625"/>
        <v>0</v>
      </c>
      <c r="Y387" s="92">
        <f t="shared" si="625"/>
        <v>0</v>
      </c>
      <c r="Z387" s="92">
        <f t="shared" ref="Z387:Z399" si="626">T387+W387</f>
        <v>3765050</v>
      </c>
      <c r="AA387" s="92">
        <f t="shared" ref="AA387:AA399" si="627">U387+X387</f>
        <v>2495520.4</v>
      </c>
      <c r="AB387" s="92">
        <f t="shared" ref="AB387:AB399" si="628">V387+Y387</f>
        <v>2514105.62</v>
      </c>
    </row>
    <row r="388" spans="1:28" ht="13.8">
      <c r="A388" s="145"/>
      <c r="B388" s="217" t="s">
        <v>293</v>
      </c>
      <c r="C388" s="235" t="s">
        <v>150</v>
      </c>
      <c r="D388" s="119" t="s">
        <v>20</v>
      </c>
      <c r="E388" s="119" t="s">
        <v>98</v>
      </c>
      <c r="F388" s="36" t="s">
        <v>294</v>
      </c>
      <c r="G388" s="37"/>
      <c r="H388" s="98">
        <f>H389</f>
        <v>1287400</v>
      </c>
      <c r="I388" s="98">
        <f t="shared" ref="I388:M389" si="629">I389</f>
        <v>0</v>
      </c>
      <c r="J388" s="98">
        <f t="shared" si="629"/>
        <v>0</v>
      </c>
      <c r="K388" s="98">
        <f t="shared" si="629"/>
        <v>0</v>
      </c>
      <c r="L388" s="98">
        <f t="shared" si="629"/>
        <v>0</v>
      </c>
      <c r="M388" s="98">
        <f t="shared" si="629"/>
        <v>0</v>
      </c>
      <c r="N388" s="98">
        <f t="shared" si="607"/>
        <v>1287400</v>
      </c>
      <c r="O388" s="98">
        <f t="shared" si="608"/>
        <v>0</v>
      </c>
      <c r="P388" s="98">
        <f t="shared" si="609"/>
        <v>0</v>
      </c>
      <c r="Q388" s="98">
        <f t="shared" ref="Q388:S389" si="630">Q389</f>
        <v>0</v>
      </c>
      <c r="R388" s="98">
        <f t="shared" si="630"/>
        <v>0</v>
      </c>
      <c r="S388" s="98">
        <f t="shared" si="630"/>
        <v>0</v>
      </c>
      <c r="T388" s="98">
        <f t="shared" si="622"/>
        <v>1287400</v>
      </c>
      <c r="U388" s="98">
        <f t="shared" si="623"/>
        <v>0</v>
      </c>
      <c r="V388" s="98">
        <f t="shared" si="624"/>
        <v>0</v>
      </c>
      <c r="W388" s="98">
        <f t="shared" ref="W388:Y389" si="631">W389</f>
        <v>0</v>
      </c>
      <c r="X388" s="98">
        <f t="shared" si="631"/>
        <v>0</v>
      </c>
      <c r="Y388" s="98">
        <f t="shared" si="631"/>
        <v>0</v>
      </c>
      <c r="Z388" s="98">
        <f t="shared" si="626"/>
        <v>1287400</v>
      </c>
      <c r="AA388" s="98">
        <f t="shared" si="627"/>
        <v>0</v>
      </c>
      <c r="AB388" s="98">
        <f t="shared" si="628"/>
        <v>0</v>
      </c>
    </row>
    <row r="389" spans="1:28" ht="26.4">
      <c r="A389" s="145"/>
      <c r="B389" s="212" t="s">
        <v>172</v>
      </c>
      <c r="C389" s="235" t="s">
        <v>150</v>
      </c>
      <c r="D389" s="119" t="s">
        <v>20</v>
      </c>
      <c r="E389" s="119" t="s">
        <v>98</v>
      </c>
      <c r="F389" s="36" t="s">
        <v>294</v>
      </c>
      <c r="G389" s="37" t="s">
        <v>31</v>
      </c>
      <c r="H389" s="98">
        <f>H390</f>
        <v>1287400</v>
      </c>
      <c r="I389" s="98">
        <f t="shared" si="629"/>
        <v>0</v>
      </c>
      <c r="J389" s="98">
        <f t="shared" si="629"/>
        <v>0</v>
      </c>
      <c r="K389" s="98">
        <f t="shared" si="629"/>
        <v>0</v>
      </c>
      <c r="L389" s="98">
        <f t="shared" si="629"/>
        <v>0</v>
      </c>
      <c r="M389" s="98">
        <f t="shared" si="629"/>
        <v>0</v>
      </c>
      <c r="N389" s="98">
        <f t="shared" si="607"/>
        <v>1287400</v>
      </c>
      <c r="O389" s="98">
        <f t="shared" si="608"/>
        <v>0</v>
      </c>
      <c r="P389" s="98">
        <f t="shared" si="609"/>
        <v>0</v>
      </c>
      <c r="Q389" s="98">
        <f t="shared" si="630"/>
        <v>0</v>
      </c>
      <c r="R389" s="98">
        <f t="shared" si="630"/>
        <v>0</v>
      </c>
      <c r="S389" s="98">
        <f t="shared" si="630"/>
        <v>0</v>
      </c>
      <c r="T389" s="98">
        <f t="shared" si="622"/>
        <v>1287400</v>
      </c>
      <c r="U389" s="98">
        <f t="shared" si="623"/>
        <v>0</v>
      </c>
      <c r="V389" s="98">
        <f t="shared" si="624"/>
        <v>0</v>
      </c>
      <c r="W389" s="98">
        <f t="shared" si="631"/>
        <v>0</v>
      </c>
      <c r="X389" s="98">
        <f t="shared" si="631"/>
        <v>0</v>
      </c>
      <c r="Y389" s="98">
        <f t="shared" si="631"/>
        <v>0</v>
      </c>
      <c r="Z389" s="98">
        <f t="shared" si="626"/>
        <v>1287400</v>
      </c>
      <c r="AA389" s="98">
        <f t="shared" si="627"/>
        <v>0</v>
      </c>
      <c r="AB389" s="98">
        <f t="shared" si="628"/>
        <v>0</v>
      </c>
    </row>
    <row r="390" spans="1:28" ht="26.4">
      <c r="A390" s="145"/>
      <c r="B390" s="204" t="s">
        <v>33</v>
      </c>
      <c r="C390" s="235" t="s">
        <v>150</v>
      </c>
      <c r="D390" s="119" t="s">
        <v>20</v>
      </c>
      <c r="E390" s="119" t="s">
        <v>98</v>
      </c>
      <c r="F390" s="36" t="s">
        <v>294</v>
      </c>
      <c r="G390" s="37" t="s">
        <v>32</v>
      </c>
      <c r="H390" s="98">
        <v>1287400</v>
      </c>
      <c r="I390" s="98">
        <v>0</v>
      </c>
      <c r="J390" s="98">
        <v>0</v>
      </c>
      <c r="K390" s="98"/>
      <c r="L390" s="98"/>
      <c r="M390" s="98"/>
      <c r="N390" s="98">
        <f t="shared" si="607"/>
        <v>1287400</v>
      </c>
      <c r="O390" s="98">
        <f t="shared" si="608"/>
        <v>0</v>
      </c>
      <c r="P390" s="98">
        <f t="shared" si="609"/>
        <v>0</v>
      </c>
      <c r="Q390" s="98"/>
      <c r="R390" s="98"/>
      <c r="S390" s="98"/>
      <c r="T390" s="98">
        <f t="shared" si="622"/>
        <v>1287400</v>
      </c>
      <c r="U390" s="98">
        <f t="shared" si="623"/>
        <v>0</v>
      </c>
      <c r="V390" s="98">
        <f t="shared" si="624"/>
        <v>0</v>
      </c>
      <c r="W390" s="98"/>
      <c r="X390" s="98"/>
      <c r="Y390" s="98"/>
      <c r="Z390" s="98">
        <f t="shared" si="626"/>
        <v>1287400</v>
      </c>
      <c r="AA390" s="98">
        <f t="shared" si="627"/>
        <v>0</v>
      </c>
      <c r="AB390" s="98">
        <f t="shared" si="628"/>
        <v>0</v>
      </c>
    </row>
    <row r="391" spans="1:28" ht="13.8">
      <c r="A391" s="145"/>
      <c r="B391" s="143" t="s">
        <v>223</v>
      </c>
      <c r="C391" s="122" t="s">
        <v>150</v>
      </c>
      <c r="D391" s="122" t="s">
        <v>20</v>
      </c>
      <c r="E391" s="122" t="s">
        <v>98</v>
      </c>
      <c r="F391" s="122" t="s">
        <v>224</v>
      </c>
      <c r="G391" s="123"/>
      <c r="H391" s="146">
        <f>H392</f>
        <v>2277650</v>
      </c>
      <c r="I391" s="146">
        <f t="shared" ref="I391:M391" si="632">I392</f>
        <v>2295520.4</v>
      </c>
      <c r="J391" s="146">
        <f t="shared" si="632"/>
        <v>2314105.62</v>
      </c>
      <c r="K391" s="146">
        <f t="shared" si="632"/>
        <v>0</v>
      </c>
      <c r="L391" s="146">
        <f t="shared" si="632"/>
        <v>0</v>
      </c>
      <c r="M391" s="146">
        <f t="shared" si="632"/>
        <v>0</v>
      </c>
      <c r="N391" s="146">
        <f t="shared" si="607"/>
        <v>2277650</v>
      </c>
      <c r="O391" s="146">
        <f t="shared" si="608"/>
        <v>2295520.4</v>
      </c>
      <c r="P391" s="146">
        <f t="shared" si="609"/>
        <v>2314105.62</v>
      </c>
      <c r="Q391" s="146">
        <f t="shared" ref="Q391:S392" si="633">Q392</f>
        <v>0</v>
      </c>
      <c r="R391" s="146">
        <f t="shared" si="633"/>
        <v>0</v>
      </c>
      <c r="S391" s="146">
        <f t="shared" si="633"/>
        <v>0</v>
      </c>
      <c r="T391" s="146">
        <f t="shared" si="622"/>
        <v>2277650</v>
      </c>
      <c r="U391" s="146">
        <f t="shared" si="623"/>
        <v>2295520.4</v>
      </c>
      <c r="V391" s="146">
        <f t="shared" si="624"/>
        <v>2314105.62</v>
      </c>
      <c r="W391" s="146">
        <f t="shared" ref="W391:Y392" si="634">W392</f>
        <v>0</v>
      </c>
      <c r="X391" s="146">
        <f t="shared" si="634"/>
        <v>0</v>
      </c>
      <c r="Y391" s="146">
        <f t="shared" si="634"/>
        <v>0</v>
      </c>
      <c r="Z391" s="146">
        <f t="shared" si="626"/>
        <v>2277650</v>
      </c>
      <c r="AA391" s="146">
        <f t="shared" si="627"/>
        <v>2295520.4</v>
      </c>
      <c r="AB391" s="146">
        <f t="shared" si="628"/>
        <v>2314105.62</v>
      </c>
    </row>
    <row r="392" spans="1:28" ht="26.4">
      <c r="A392" s="145"/>
      <c r="B392" s="127" t="s">
        <v>172</v>
      </c>
      <c r="C392" s="122" t="s">
        <v>150</v>
      </c>
      <c r="D392" s="122" t="s">
        <v>20</v>
      </c>
      <c r="E392" s="122" t="s">
        <v>98</v>
      </c>
      <c r="F392" s="122" t="s">
        <v>224</v>
      </c>
      <c r="G392" s="123" t="s">
        <v>31</v>
      </c>
      <c r="H392" s="146">
        <f>H393</f>
        <v>2277650</v>
      </c>
      <c r="I392" s="146">
        <f t="shared" ref="I392:M392" si="635">I393</f>
        <v>2295520.4</v>
      </c>
      <c r="J392" s="146">
        <f t="shared" si="635"/>
        <v>2314105.62</v>
      </c>
      <c r="K392" s="146">
        <f t="shared" si="635"/>
        <v>0</v>
      </c>
      <c r="L392" s="146">
        <f t="shared" si="635"/>
        <v>0</v>
      </c>
      <c r="M392" s="146">
        <f t="shared" si="635"/>
        <v>0</v>
      </c>
      <c r="N392" s="146">
        <f t="shared" si="607"/>
        <v>2277650</v>
      </c>
      <c r="O392" s="146">
        <f t="shared" si="608"/>
        <v>2295520.4</v>
      </c>
      <c r="P392" s="146">
        <f t="shared" si="609"/>
        <v>2314105.62</v>
      </c>
      <c r="Q392" s="146">
        <f t="shared" si="633"/>
        <v>0</v>
      </c>
      <c r="R392" s="146">
        <f t="shared" si="633"/>
        <v>0</v>
      </c>
      <c r="S392" s="146">
        <f t="shared" si="633"/>
        <v>0</v>
      </c>
      <c r="T392" s="146">
        <f t="shared" si="622"/>
        <v>2277650</v>
      </c>
      <c r="U392" s="146">
        <f t="shared" si="623"/>
        <v>2295520.4</v>
      </c>
      <c r="V392" s="146">
        <f t="shared" si="624"/>
        <v>2314105.62</v>
      </c>
      <c r="W392" s="146">
        <f t="shared" si="634"/>
        <v>0</v>
      </c>
      <c r="X392" s="146">
        <f t="shared" si="634"/>
        <v>0</v>
      </c>
      <c r="Y392" s="146">
        <f t="shared" si="634"/>
        <v>0</v>
      </c>
      <c r="Z392" s="146">
        <f t="shared" si="626"/>
        <v>2277650</v>
      </c>
      <c r="AA392" s="146">
        <f t="shared" si="627"/>
        <v>2295520.4</v>
      </c>
      <c r="AB392" s="146">
        <f t="shared" si="628"/>
        <v>2314105.62</v>
      </c>
    </row>
    <row r="393" spans="1:28" ht="26.4">
      <c r="A393" s="145"/>
      <c r="B393" s="72" t="s">
        <v>33</v>
      </c>
      <c r="C393" s="122" t="s">
        <v>150</v>
      </c>
      <c r="D393" s="122" t="s">
        <v>20</v>
      </c>
      <c r="E393" s="122" t="s">
        <v>98</v>
      </c>
      <c r="F393" s="122" t="s">
        <v>224</v>
      </c>
      <c r="G393" s="123" t="s">
        <v>32</v>
      </c>
      <c r="H393" s="124">
        <v>2277650</v>
      </c>
      <c r="I393" s="124">
        <v>2295520.4</v>
      </c>
      <c r="J393" s="124">
        <v>2314105.62</v>
      </c>
      <c r="K393" s="124"/>
      <c r="L393" s="124"/>
      <c r="M393" s="124"/>
      <c r="N393" s="124">
        <f t="shared" si="607"/>
        <v>2277650</v>
      </c>
      <c r="O393" s="124">
        <f t="shared" si="608"/>
        <v>2295520.4</v>
      </c>
      <c r="P393" s="124">
        <f t="shared" si="609"/>
        <v>2314105.62</v>
      </c>
      <c r="Q393" s="124"/>
      <c r="R393" s="124"/>
      <c r="S393" s="124"/>
      <c r="T393" s="124">
        <f t="shared" si="622"/>
        <v>2277650</v>
      </c>
      <c r="U393" s="124">
        <f t="shared" si="623"/>
        <v>2295520.4</v>
      </c>
      <c r="V393" s="124">
        <f t="shared" si="624"/>
        <v>2314105.62</v>
      </c>
      <c r="W393" s="124"/>
      <c r="X393" s="124"/>
      <c r="Y393" s="124"/>
      <c r="Z393" s="124">
        <f t="shared" si="626"/>
        <v>2277650</v>
      </c>
      <c r="AA393" s="124">
        <f t="shared" si="627"/>
        <v>2295520.4</v>
      </c>
      <c r="AB393" s="124">
        <f t="shared" si="628"/>
        <v>2314105.62</v>
      </c>
    </row>
    <row r="394" spans="1:28">
      <c r="A394" s="178"/>
      <c r="B394" s="121" t="s">
        <v>177</v>
      </c>
      <c r="C394" s="122" t="s">
        <v>150</v>
      </c>
      <c r="D394" s="122" t="s">
        <v>20</v>
      </c>
      <c r="E394" s="122" t="s">
        <v>98</v>
      </c>
      <c r="F394" s="122" t="s">
        <v>176</v>
      </c>
      <c r="G394" s="123"/>
      <c r="H394" s="98">
        <f>H395</f>
        <v>45000</v>
      </c>
      <c r="I394" s="98">
        <f t="shared" ref="I394:M395" si="636">I395</f>
        <v>45000</v>
      </c>
      <c r="J394" s="98">
        <f t="shared" si="636"/>
        <v>45000</v>
      </c>
      <c r="K394" s="98">
        <f t="shared" si="636"/>
        <v>0</v>
      </c>
      <c r="L394" s="98">
        <f t="shared" si="636"/>
        <v>0</v>
      </c>
      <c r="M394" s="98">
        <f t="shared" si="636"/>
        <v>0</v>
      </c>
      <c r="N394" s="98">
        <f t="shared" si="607"/>
        <v>45000</v>
      </c>
      <c r="O394" s="98">
        <f t="shared" si="608"/>
        <v>45000</v>
      </c>
      <c r="P394" s="98">
        <f t="shared" si="609"/>
        <v>45000</v>
      </c>
      <c r="Q394" s="98">
        <f t="shared" ref="Q394:S395" si="637">Q395</f>
        <v>0</v>
      </c>
      <c r="R394" s="98">
        <f t="shared" si="637"/>
        <v>0</v>
      </c>
      <c r="S394" s="98">
        <f t="shared" si="637"/>
        <v>0</v>
      </c>
      <c r="T394" s="98">
        <f t="shared" si="622"/>
        <v>45000</v>
      </c>
      <c r="U394" s="98">
        <f t="shared" si="623"/>
        <v>45000</v>
      </c>
      <c r="V394" s="98">
        <f t="shared" si="624"/>
        <v>45000</v>
      </c>
      <c r="W394" s="98">
        <f t="shared" ref="W394:Y395" si="638">W395</f>
        <v>0</v>
      </c>
      <c r="X394" s="98">
        <f t="shared" si="638"/>
        <v>0</v>
      </c>
      <c r="Y394" s="98">
        <f t="shared" si="638"/>
        <v>0</v>
      </c>
      <c r="Z394" s="98">
        <f t="shared" si="626"/>
        <v>45000</v>
      </c>
      <c r="AA394" s="98">
        <f t="shared" si="627"/>
        <v>45000</v>
      </c>
      <c r="AB394" s="98">
        <f t="shared" si="628"/>
        <v>45000</v>
      </c>
    </row>
    <row r="395" spans="1:28" ht="26.4">
      <c r="A395" s="178"/>
      <c r="B395" s="82" t="s">
        <v>172</v>
      </c>
      <c r="C395" s="122" t="s">
        <v>150</v>
      </c>
      <c r="D395" s="122" t="s">
        <v>20</v>
      </c>
      <c r="E395" s="122" t="s">
        <v>98</v>
      </c>
      <c r="F395" s="122" t="s">
        <v>176</v>
      </c>
      <c r="G395" s="123" t="s">
        <v>31</v>
      </c>
      <c r="H395" s="98">
        <f>H396</f>
        <v>45000</v>
      </c>
      <c r="I395" s="98">
        <f t="shared" si="636"/>
        <v>45000</v>
      </c>
      <c r="J395" s="98">
        <f t="shared" si="636"/>
        <v>45000</v>
      </c>
      <c r="K395" s="98">
        <f t="shared" si="636"/>
        <v>0</v>
      </c>
      <c r="L395" s="98">
        <f t="shared" si="636"/>
        <v>0</v>
      </c>
      <c r="M395" s="98">
        <f t="shared" si="636"/>
        <v>0</v>
      </c>
      <c r="N395" s="98">
        <f t="shared" si="607"/>
        <v>45000</v>
      </c>
      <c r="O395" s="98">
        <f t="shared" si="608"/>
        <v>45000</v>
      </c>
      <c r="P395" s="98">
        <f t="shared" si="609"/>
        <v>45000</v>
      </c>
      <c r="Q395" s="98">
        <f t="shared" si="637"/>
        <v>0</v>
      </c>
      <c r="R395" s="98">
        <f t="shared" si="637"/>
        <v>0</v>
      </c>
      <c r="S395" s="98">
        <f t="shared" si="637"/>
        <v>0</v>
      </c>
      <c r="T395" s="98">
        <f t="shared" si="622"/>
        <v>45000</v>
      </c>
      <c r="U395" s="98">
        <f t="shared" si="623"/>
        <v>45000</v>
      </c>
      <c r="V395" s="98">
        <f t="shared" si="624"/>
        <v>45000</v>
      </c>
      <c r="W395" s="98">
        <f t="shared" si="638"/>
        <v>0</v>
      </c>
      <c r="X395" s="98">
        <f t="shared" si="638"/>
        <v>0</v>
      </c>
      <c r="Y395" s="98">
        <f t="shared" si="638"/>
        <v>0</v>
      </c>
      <c r="Z395" s="98">
        <f t="shared" si="626"/>
        <v>45000</v>
      </c>
      <c r="AA395" s="98">
        <f t="shared" si="627"/>
        <v>45000</v>
      </c>
      <c r="AB395" s="98">
        <f t="shared" si="628"/>
        <v>45000</v>
      </c>
    </row>
    <row r="396" spans="1:28" ht="26.4">
      <c r="A396" s="178"/>
      <c r="B396" s="72" t="s">
        <v>33</v>
      </c>
      <c r="C396" s="122" t="s">
        <v>150</v>
      </c>
      <c r="D396" s="122" t="s">
        <v>20</v>
      </c>
      <c r="E396" s="122" t="s">
        <v>98</v>
      </c>
      <c r="F396" s="122" t="s">
        <v>176</v>
      </c>
      <c r="G396" s="123" t="s">
        <v>32</v>
      </c>
      <c r="H396" s="124">
        <v>45000</v>
      </c>
      <c r="I396" s="124">
        <v>45000</v>
      </c>
      <c r="J396" s="124">
        <v>45000</v>
      </c>
      <c r="K396" s="124"/>
      <c r="L396" s="124"/>
      <c r="M396" s="124"/>
      <c r="N396" s="124">
        <f t="shared" si="607"/>
        <v>45000</v>
      </c>
      <c r="O396" s="124">
        <f t="shared" si="608"/>
        <v>45000</v>
      </c>
      <c r="P396" s="124">
        <f t="shared" si="609"/>
        <v>45000</v>
      </c>
      <c r="Q396" s="124"/>
      <c r="R396" s="124"/>
      <c r="S396" s="124"/>
      <c r="T396" s="124">
        <f t="shared" si="622"/>
        <v>45000</v>
      </c>
      <c r="U396" s="124">
        <f t="shared" si="623"/>
        <v>45000</v>
      </c>
      <c r="V396" s="124">
        <f t="shared" si="624"/>
        <v>45000</v>
      </c>
      <c r="W396" s="124"/>
      <c r="X396" s="124"/>
      <c r="Y396" s="124"/>
      <c r="Z396" s="124">
        <f t="shared" si="626"/>
        <v>45000</v>
      </c>
      <c r="AA396" s="124">
        <f t="shared" si="627"/>
        <v>45000</v>
      </c>
      <c r="AB396" s="124">
        <f t="shared" si="628"/>
        <v>45000</v>
      </c>
    </row>
    <row r="397" spans="1:28">
      <c r="A397" s="178"/>
      <c r="B397" s="72" t="s">
        <v>226</v>
      </c>
      <c r="C397" s="122" t="s">
        <v>150</v>
      </c>
      <c r="D397" s="122" t="s">
        <v>20</v>
      </c>
      <c r="E397" s="122" t="s">
        <v>98</v>
      </c>
      <c r="F397" s="122" t="s">
        <v>227</v>
      </c>
      <c r="G397" s="123"/>
      <c r="H397" s="146">
        <f>H398</f>
        <v>155000</v>
      </c>
      <c r="I397" s="146">
        <f t="shared" ref="I397:M397" si="639">I398</f>
        <v>155000</v>
      </c>
      <c r="J397" s="146">
        <f t="shared" si="639"/>
        <v>155000</v>
      </c>
      <c r="K397" s="146">
        <f t="shared" si="639"/>
        <v>0</v>
      </c>
      <c r="L397" s="146">
        <f t="shared" si="639"/>
        <v>0</v>
      </c>
      <c r="M397" s="146">
        <f t="shared" si="639"/>
        <v>0</v>
      </c>
      <c r="N397" s="146">
        <f t="shared" si="607"/>
        <v>155000</v>
      </c>
      <c r="O397" s="146">
        <f t="shared" si="608"/>
        <v>155000</v>
      </c>
      <c r="P397" s="146">
        <f t="shared" si="609"/>
        <v>155000</v>
      </c>
      <c r="Q397" s="146">
        <f t="shared" ref="Q397:S398" si="640">Q398</f>
        <v>0</v>
      </c>
      <c r="R397" s="146">
        <f t="shared" si="640"/>
        <v>0</v>
      </c>
      <c r="S397" s="146">
        <f t="shared" si="640"/>
        <v>0</v>
      </c>
      <c r="T397" s="146">
        <f t="shared" si="622"/>
        <v>155000</v>
      </c>
      <c r="U397" s="146">
        <f t="shared" si="623"/>
        <v>155000</v>
      </c>
      <c r="V397" s="146">
        <f t="shared" si="624"/>
        <v>155000</v>
      </c>
      <c r="W397" s="146">
        <f t="shared" ref="W397:Y398" si="641">W398</f>
        <v>0</v>
      </c>
      <c r="X397" s="146">
        <f t="shared" si="641"/>
        <v>0</v>
      </c>
      <c r="Y397" s="146">
        <f t="shared" si="641"/>
        <v>0</v>
      </c>
      <c r="Z397" s="146">
        <f t="shared" si="626"/>
        <v>155000</v>
      </c>
      <c r="AA397" s="146">
        <f t="shared" si="627"/>
        <v>155000</v>
      </c>
      <c r="AB397" s="146">
        <f t="shared" si="628"/>
        <v>155000</v>
      </c>
    </row>
    <row r="398" spans="1:28" ht="26.4">
      <c r="A398" s="178"/>
      <c r="B398" s="127" t="s">
        <v>172</v>
      </c>
      <c r="C398" s="122" t="s">
        <v>150</v>
      </c>
      <c r="D398" s="122" t="s">
        <v>20</v>
      </c>
      <c r="E398" s="122" t="s">
        <v>98</v>
      </c>
      <c r="F398" s="122" t="s">
        <v>227</v>
      </c>
      <c r="G398" s="123" t="s">
        <v>31</v>
      </c>
      <c r="H398" s="146">
        <f>H399</f>
        <v>155000</v>
      </c>
      <c r="I398" s="146">
        <f t="shared" ref="I398:M398" si="642">I399</f>
        <v>155000</v>
      </c>
      <c r="J398" s="146">
        <f t="shared" si="642"/>
        <v>155000</v>
      </c>
      <c r="K398" s="146">
        <f t="shared" si="642"/>
        <v>0</v>
      </c>
      <c r="L398" s="146">
        <f t="shared" si="642"/>
        <v>0</v>
      </c>
      <c r="M398" s="146">
        <f t="shared" si="642"/>
        <v>0</v>
      </c>
      <c r="N398" s="146">
        <f t="shared" si="607"/>
        <v>155000</v>
      </c>
      <c r="O398" s="146">
        <f t="shared" si="608"/>
        <v>155000</v>
      </c>
      <c r="P398" s="146">
        <f t="shared" si="609"/>
        <v>155000</v>
      </c>
      <c r="Q398" s="146">
        <f t="shared" si="640"/>
        <v>0</v>
      </c>
      <c r="R398" s="146">
        <f t="shared" si="640"/>
        <v>0</v>
      </c>
      <c r="S398" s="146">
        <f t="shared" si="640"/>
        <v>0</v>
      </c>
      <c r="T398" s="146">
        <f t="shared" si="622"/>
        <v>155000</v>
      </c>
      <c r="U398" s="146">
        <f t="shared" si="623"/>
        <v>155000</v>
      </c>
      <c r="V398" s="146">
        <f t="shared" si="624"/>
        <v>155000</v>
      </c>
      <c r="W398" s="146">
        <f t="shared" si="641"/>
        <v>0</v>
      </c>
      <c r="X398" s="146">
        <f t="shared" si="641"/>
        <v>0</v>
      </c>
      <c r="Y398" s="146">
        <f t="shared" si="641"/>
        <v>0</v>
      </c>
      <c r="Z398" s="146">
        <f t="shared" si="626"/>
        <v>155000</v>
      </c>
      <c r="AA398" s="146">
        <f t="shared" si="627"/>
        <v>155000</v>
      </c>
      <c r="AB398" s="146">
        <f t="shared" si="628"/>
        <v>155000</v>
      </c>
    </row>
    <row r="399" spans="1:28" ht="26.4">
      <c r="A399" s="178"/>
      <c r="B399" s="72" t="s">
        <v>33</v>
      </c>
      <c r="C399" s="122" t="s">
        <v>150</v>
      </c>
      <c r="D399" s="122" t="s">
        <v>20</v>
      </c>
      <c r="E399" s="122" t="s">
        <v>98</v>
      </c>
      <c r="F399" s="122" t="s">
        <v>227</v>
      </c>
      <c r="G399" s="123" t="s">
        <v>32</v>
      </c>
      <c r="H399" s="124">
        <v>155000</v>
      </c>
      <c r="I399" s="124">
        <v>155000</v>
      </c>
      <c r="J399" s="124">
        <v>155000</v>
      </c>
      <c r="K399" s="124"/>
      <c r="L399" s="124"/>
      <c r="M399" s="124"/>
      <c r="N399" s="124">
        <f t="shared" si="607"/>
        <v>155000</v>
      </c>
      <c r="O399" s="124">
        <f t="shared" si="608"/>
        <v>155000</v>
      </c>
      <c r="P399" s="124">
        <f t="shared" si="609"/>
        <v>155000</v>
      </c>
      <c r="Q399" s="124"/>
      <c r="R399" s="124"/>
      <c r="S399" s="124"/>
      <c r="T399" s="124">
        <f t="shared" si="622"/>
        <v>155000</v>
      </c>
      <c r="U399" s="124">
        <f t="shared" si="623"/>
        <v>155000</v>
      </c>
      <c r="V399" s="124">
        <f t="shared" si="624"/>
        <v>155000</v>
      </c>
      <c r="W399" s="124"/>
      <c r="X399" s="124"/>
      <c r="Y399" s="124"/>
      <c r="Z399" s="124">
        <f t="shared" si="626"/>
        <v>155000</v>
      </c>
      <c r="AA399" s="124">
        <f t="shared" si="627"/>
        <v>155000</v>
      </c>
      <c r="AB399" s="124">
        <f t="shared" si="628"/>
        <v>155000</v>
      </c>
    </row>
    <row r="400" spans="1:28">
      <c r="A400" s="106"/>
      <c r="B400" s="93"/>
      <c r="C400" s="70"/>
      <c r="D400" s="70"/>
      <c r="E400" s="70"/>
      <c r="F400" s="94"/>
      <c r="G400" s="95"/>
      <c r="H400" s="66"/>
      <c r="I400" s="66"/>
      <c r="J400" s="66"/>
      <c r="K400" s="66"/>
      <c r="L400" s="66"/>
      <c r="M400" s="66"/>
      <c r="N400" s="66"/>
      <c r="O400" s="66"/>
      <c r="P400" s="66"/>
      <c r="Q400" s="66"/>
      <c r="R400" s="66"/>
      <c r="S400" s="66"/>
      <c r="T400" s="66"/>
      <c r="U400" s="66"/>
      <c r="V400" s="66"/>
      <c r="W400" s="66"/>
      <c r="X400" s="66"/>
      <c r="Y400" s="66"/>
      <c r="Z400" s="66"/>
      <c r="AA400" s="66"/>
      <c r="AB400" s="66"/>
    </row>
    <row r="401" spans="1:28" ht="27.6">
      <c r="A401" s="78">
        <v>18</v>
      </c>
      <c r="B401" s="162" t="s">
        <v>272</v>
      </c>
      <c r="C401" s="90" t="s">
        <v>137</v>
      </c>
      <c r="D401" s="90" t="s">
        <v>20</v>
      </c>
      <c r="E401" s="90" t="s">
        <v>98</v>
      </c>
      <c r="F401" s="90" t="s">
        <v>99</v>
      </c>
      <c r="G401" s="91"/>
      <c r="H401" s="92">
        <f>H402</f>
        <v>172500</v>
      </c>
      <c r="I401" s="92">
        <f t="shared" ref="I401:M401" si="643">I402</f>
        <v>172500</v>
      </c>
      <c r="J401" s="92">
        <f t="shared" si="643"/>
        <v>172500</v>
      </c>
      <c r="K401" s="92">
        <f t="shared" si="643"/>
        <v>0</v>
      </c>
      <c r="L401" s="92">
        <f t="shared" si="643"/>
        <v>0</v>
      </c>
      <c r="M401" s="92">
        <f t="shared" si="643"/>
        <v>0</v>
      </c>
      <c r="N401" s="92">
        <f t="shared" si="607"/>
        <v>172500</v>
      </c>
      <c r="O401" s="92">
        <f t="shared" si="608"/>
        <v>172500</v>
      </c>
      <c r="P401" s="92">
        <f t="shared" si="609"/>
        <v>172500</v>
      </c>
      <c r="Q401" s="92">
        <f t="shared" ref="Q401:S403" si="644">Q402</f>
        <v>0</v>
      </c>
      <c r="R401" s="92">
        <f t="shared" si="644"/>
        <v>0</v>
      </c>
      <c r="S401" s="92">
        <f t="shared" si="644"/>
        <v>0</v>
      </c>
      <c r="T401" s="92">
        <f t="shared" ref="T401:T404" si="645">N401+Q401</f>
        <v>172500</v>
      </c>
      <c r="U401" s="92">
        <f t="shared" ref="U401:U404" si="646">O401+R401</f>
        <v>172500</v>
      </c>
      <c r="V401" s="92">
        <f t="shared" ref="V401:V404" si="647">P401+S401</f>
        <v>172500</v>
      </c>
      <c r="W401" s="92">
        <f t="shared" ref="W401:Y403" si="648">W402</f>
        <v>0</v>
      </c>
      <c r="X401" s="92">
        <f t="shared" si="648"/>
        <v>0</v>
      </c>
      <c r="Y401" s="92">
        <f t="shared" si="648"/>
        <v>0</v>
      </c>
      <c r="Z401" s="92">
        <f t="shared" ref="Z401:Z404" si="649">T401+W401</f>
        <v>172500</v>
      </c>
      <c r="AA401" s="92">
        <f t="shared" ref="AA401:AA404" si="650">U401+X401</f>
        <v>172500</v>
      </c>
      <c r="AB401" s="92">
        <f t="shared" ref="AB401:AB404" si="651">V401+Y401</f>
        <v>172500</v>
      </c>
    </row>
    <row r="402" spans="1:28">
      <c r="A402" s="291"/>
      <c r="B402" s="168" t="s">
        <v>139</v>
      </c>
      <c r="C402" s="33" t="s">
        <v>137</v>
      </c>
      <c r="D402" s="33" t="s">
        <v>20</v>
      </c>
      <c r="E402" s="33" t="s">
        <v>98</v>
      </c>
      <c r="F402" s="33" t="s">
        <v>138</v>
      </c>
      <c r="G402" s="34"/>
      <c r="H402" s="66">
        <f t="shared" ref="H402:M403" si="652">H403</f>
        <v>172500</v>
      </c>
      <c r="I402" s="66">
        <f t="shared" si="652"/>
        <v>172500</v>
      </c>
      <c r="J402" s="66">
        <f t="shared" si="652"/>
        <v>172500</v>
      </c>
      <c r="K402" s="66">
        <f t="shared" si="652"/>
        <v>0</v>
      </c>
      <c r="L402" s="66">
        <f t="shared" si="652"/>
        <v>0</v>
      </c>
      <c r="M402" s="66">
        <f t="shared" si="652"/>
        <v>0</v>
      </c>
      <c r="N402" s="66">
        <f t="shared" si="607"/>
        <v>172500</v>
      </c>
      <c r="O402" s="66">
        <f t="shared" si="608"/>
        <v>172500</v>
      </c>
      <c r="P402" s="66">
        <f t="shared" si="609"/>
        <v>172500</v>
      </c>
      <c r="Q402" s="66">
        <f t="shared" si="644"/>
        <v>0</v>
      </c>
      <c r="R402" s="66">
        <f t="shared" si="644"/>
        <v>0</v>
      </c>
      <c r="S402" s="66">
        <f t="shared" si="644"/>
        <v>0</v>
      </c>
      <c r="T402" s="66">
        <f t="shared" si="645"/>
        <v>172500</v>
      </c>
      <c r="U402" s="66">
        <f t="shared" si="646"/>
        <v>172500</v>
      </c>
      <c r="V402" s="66">
        <f t="shared" si="647"/>
        <v>172500</v>
      </c>
      <c r="W402" s="66">
        <f t="shared" si="648"/>
        <v>0</v>
      </c>
      <c r="X402" s="66">
        <f t="shared" si="648"/>
        <v>0</v>
      </c>
      <c r="Y402" s="66">
        <f t="shared" si="648"/>
        <v>0</v>
      </c>
      <c r="Z402" s="66">
        <f t="shared" si="649"/>
        <v>172500</v>
      </c>
      <c r="AA402" s="66">
        <f t="shared" si="650"/>
        <v>172500</v>
      </c>
      <c r="AB402" s="66">
        <f t="shared" si="651"/>
        <v>172500</v>
      </c>
    </row>
    <row r="403" spans="1:28" ht="15.75" customHeight="1">
      <c r="A403" s="287"/>
      <c r="B403" s="27" t="s">
        <v>34</v>
      </c>
      <c r="C403" s="33" t="s">
        <v>137</v>
      </c>
      <c r="D403" s="33" t="s">
        <v>20</v>
      </c>
      <c r="E403" s="33" t="s">
        <v>98</v>
      </c>
      <c r="F403" s="33" t="s">
        <v>138</v>
      </c>
      <c r="G403" s="34" t="s">
        <v>35</v>
      </c>
      <c r="H403" s="66">
        <f t="shared" si="652"/>
        <v>172500</v>
      </c>
      <c r="I403" s="66">
        <f t="shared" si="652"/>
        <v>172500</v>
      </c>
      <c r="J403" s="66">
        <f t="shared" si="652"/>
        <v>172500</v>
      </c>
      <c r="K403" s="66">
        <f t="shared" si="652"/>
        <v>0</v>
      </c>
      <c r="L403" s="66">
        <f t="shared" si="652"/>
        <v>0</v>
      </c>
      <c r="M403" s="66">
        <f t="shared" si="652"/>
        <v>0</v>
      </c>
      <c r="N403" s="66">
        <f t="shared" si="607"/>
        <v>172500</v>
      </c>
      <c r="O403" s="66">
        <f t="shared" si="608"/>
        <v>172500</v>
      </c>
      <c r="P403" s="66">
        <f t="shared" si="609"/>
        <v>172500</v>
      </c>
      <c r="Q403" s="66">
        <f t="shared" si="644"/>
        <v>0</v>
      </c>
      <c r="R403" s="66">
        <f t="shared" si="644"/>
        <v>0</v>
      </c>
      <c r="S403" s="66">
        <f t="shared" si="644"/>
        <v>0</v>
      </c>
      <c r="T403" s="66">
        <f t="shared" si="645"/>
        <v>172500</v>
      </c>
      <c r="U403" s="66">
        <f t="shared" si="646"/>
        <v>172500</v>
      </c>
      <c r="V403" s="66">
        <f t="shared" si="647"/>
        <v>172500</v>
      </c>
      <c r="W403" s="66">
        <f t="shared" si="648"/>
        <v>0</v>
      </c>
      <c r="X403" s="66">
        <f t="shared" si="648"/>
        <v>0</v>
      </c>
      <c r="Y403" s="66">
        <f t="shared" si="648"/>
        <v>0</v>
      </c>
      <c r="Z403" s="66">
        <f t="shared" si="649"/>
        <v>172500</v>
      </c>
      <c r="AA403" s="66">
        <f t="shared" si="650"/>
        <v>172500</v>
      </c>
      <c r="AB403" s="66">
        <f t="shared" si="651"/>
        <v>172500</v>
      </c>
    </row>
    <row r="404" spans="1:28" ht="15.75" customHeight="1">
      <c r="A404" s="290"/>
      <c r="B404" s="31" t="s">
        <v>37</v>
      </c>
      <c r="C404" s="33" t="s">
        <v>137</v>
      </c>
      <c r="D404" s="33" t="s">
        <v>20</v>
      </c>
      <c r="E404" s="33" t="s">
        <v>98</v>
      </c>
      <c r="F404" s="33" t="s">
        <v>138</v>
      </c>
      <c r="G404" s="34" t="s">
        <v>36</v>
      </c>
      <c r="H404" s="61">
        <v>172500</v>
      </c>
      <c r="I404" s="61">
        <v>172500</v>
      </c>
      <c r="J404" s="61">
        <v>172500</v>
      </c>
      <c r="K404" s="61"/>
      <c r="L404" s="61"/>
      <c r="M404" s="61"/>
      <c r="N404" s="61">
        <f t="shared" si="607"/>
        <v>172500</v>
      </c>
      <c r="O404" s="61">
        <f t="shared" si="608"/>
        <v>172500</v>
      </c>
      <c r="P404" s="61">
        <f t="shared" si="609"/>
        <v>172500</v>
      </c>
      <c r="Q404" s="61"/>
      <c r="R404" s="61"/>
      <c r="S404" s="61"/>
      <c r="T404" s="61">
        <f t="shared" si="645"/>
        <v>172500</v>
      </c>
      <c r="U404" s="61">
        <f t="shared" si="646"/>
        <v>172500</v>
      </c>
      <c r="V404" s="61">
        <f t="shared" si="647"/>
        <v>172500</v>
      </c>
      <c r="W404" s="61"/>
      <c r="X404" s="61"/>
      <c r="Y404" s="61"/>
      <c r="Z404" s="61">
        <f t="shared" si="649"/>
        <v>172500</v>
      </c>
      <c r="AA404" s="61">
        <f t="shared" si="650"/>
        <v>172500</v>
      </c>
      <c r="AB404" s="61">
        <f t="shared" si="651"/>
        <v>172500</v>
      </c>
    </row>
    <row r="405" spans="1:28">
      <c r="A405" s="106"/>
      <c r="B405" s="88"/>
      <c r="C405" s="33"/>
      <c r="D405" s="33"/>
      <c r="E405" s="33"/>
      <c r="F405" s="33"/>
      <c r="G405" s="34"/>
      <c r="H405" s="66"/>
      <c r="I405" s="66"/>
      <c r="J405" s="66"/>
      <c r="K405" s="66"/>
      <c r="L405" s="66"/>
      <c r="M405" s="66"/>
      <c r="N405" s="66"/>
      <c r="O405" s="66"/>
      <c r="P405" s="66"/>
      <c r="Q405" s="66"/>
      <c r="R405" s="66"/>
      <c r="S405" s="66"/>
      <c r="T405" s="66"/>
      <c r="U405" s="66"/>
      <c r="V405" s="66"/>
      <c r="W405" s="66"/>
      <c r="X405" s="66"/>
      <c r="Y405" s="66"/>
      <c r="Z405" s="66"/>
      <c r="AA405" s="66"/>
      <c r="AB405" s="66"/>
    </row>
    <row r="406" spans="1:28" ht="41.4">
      <c r="A406" s="97">
        <v>19</v>
      </c>
      <c r="B406" s="96" t="s">
        <v>273</v>
      </c>
      <c r="C406" s="90" t="s">
        <v>188</v>
      </c>
      <c r="D406" s="90" t="s">
        <v>20</v>
      </c>
      <c r="E406" s="90" t="s">
        <v>98</v>
      </c>
      <c r="F406" s="90" t="s">
        <v>99</v>
      </c>
      <c r="G406" s="91"/>
      <c r="H406" s="92">
        <f>H407+H410+H413</f>
        <v>11390200</v>
      </c>
      <c r="I406" s="92">
        <f t="shared" ref="I406:J406" si="653">I407+I410+I413</f>
        <v>11221500</v>
      </c>
      <c r="J406" s="92">
        <f t="shared" si="653"/>
        <v>11221500</v>
      </c>
      <c r="K406" s="92">
        <f t="shared" ref="K406:M406" si="654">K407+K410+K413</f>
        <v>0</v>
      </c>
      <c r="L406" s="92">
        <f t="shared" si="654"/>
        <v>0</v>
      </c>
      <c r="M406" s="92">
        <f t="shared" si="654"/>
        <v>0</v>
      </c>
      <c r="N406" s="92">
        <f t="shared" si="607"/>
        <v>11390200</v>
      </c>
      <c r="O406" s="92">
        <f t="shared" si="608"/>
        <v>11221500</v>
      </c>
      <c r="P406" s="92">
        <f t="shared" si="609"/>
        <v>11221500</v>
      </c>
      <c r="Q406" s="92">
        <f t="shared" ref="Q406:S406" si="655">Q407+Q410+Q413</f>
        <v>26982366.039999999</v>
      </c>
      <c r="R406" s="92">
        <f t="shared" si="655"/>
        <v>0</v>
      </c>
      <c r="S406" s="92">
        <f t="shared" si="655"/>
        <v>0</v>
      </c>
      <c r="T406" s="92">
        <f t="shared" ref="T406:T415" si="656">N406+Q406</f>
        <v>38372566.039999999</v>
      </c>
      <c r="U406" s="92">
        <f t="shared" ref="U406:U415" si="657">O406+R406</f>
        <v>11221500</v>
      </c>
      <c r="V406" s="92">
        <f t="shared" ref="V406:V415" si="658">P406+S406</f>
        <v>11221500</v>
      </c>
      <c r="W406" s="92">
        <f>W407+W410+W413+W416</f>
        <v>1643940</v>
      </c>
      <c r="X406" s="92">
        <f t="shared" ref="X406:Y406" si="659">X407+X410+X413+X416</f>
        <v>0</v>
      </c>
      <c r="Y406" s="92">
        <f t="shared" si="659"/>
        <v>0</v>
      </c>
      <c r="Z406" s="92">
        <f t="shared" ref="Z406:Z415" si="660">T406+W406</f>
        <v>40016506.039999999</v>
      </c>
      <c r="AA406" s="92">
        <f t="shared" ref="AA406:AA415" si="661">U406+X406</f>
        <v>11221500</v>
      </c>
      <c r="AB406" s="92">
        <f t="shared" ref="AB406:AB415" si="662">V406+Y406</f>
        <v>11221500</v>
      </c>
    </row>
    <row r="407" spans="1:28" ht="26.4">
      <c r="A407" s="286"/>
      <c r="B407" s="72" t="s">
        <v>229</v>
      </c>
      <c r="C407" s="36" t="s">
        <v>188</v>
      </c>
      <c r="D407" s="70" t="s">
        <v>20</v>
      </c>
      <c r="E407" s="70" t="s">
        <v>98</v>
      </c>
      <c r="F407" s="36" t="s">
        <v>341</v>
      </c>
      <c r="G407" s="37"/>
      <c r="H407" s="66">
        <f>H408</f>
        <v>8500000</v>
      </c>
      <c r="I407" s="66">
        <f t="shared" ref="I407:M408" si="663">I408</f>
        <v>8500000</v>
      </c>
      <c r="J407" s="66">
        <f t="shared" si="663"/>
        <v>8500000</v>
      </c>
      <c r="K407" s="66">
        <f t="shared" si="663"/>
        <v>0</v>
      </c>
      <c r="L407" s="66">
        <f t="shared" si="663"/>
        <v>0</v>
      </c>
      <c r="M407" s="66">
        <f t="shared" si="663"/>
        <v>0</v>
      </c>
      <c r="N407" s="66">
        <f t="shared" si="607"/>
        <v>8500000</v>
      </c>
      <c r="O407" s="66">
        <f t="shared" si="608"/>
        <v>8500000</v>
      </c>
      <c r="P407" s="66">
        <f t="shared" si="609"/>
        <v>8500000</v>
      </c>
      <c r="Q407" s="66">
        <f t="shared" ref="Q407:S408" si="664">Q408</f>
        <v>17219600</v>
      </c>
      <c r="R407" s="66">
        <f t="shared" si="664"/>
        <v>0</v>
      </c>
      <c r="S407" s="66">
        <f t="shared" si="664"/>
        <v>0</v>
      </c>
      <c r="T407" s="66">
        <f t="shared" si="656"/>
        <v>25719600</v>
      </c>
      <c r="U407" s="66">
        <f t="shared" si="657"/>
        <v>8500000</v>
      </c>
      <c r="V407" s="66">
        <f t="shared" si="658"/>
        <v>8500000</v>
      </c>
      <c r="W407" s="66">
        <f t="shared" ref="W407:Y408" si="665">W408</f>
        <v>0</v>
      </c>
      <c r="X407" s="66">
        <f t="shared" si="665"/>
        <v>0</v>
      </c>
      <c r="Y407" s="66">
        <f t="shared" si="665"/>
        <v>0</v>
      </c>
      <c r="Z407" s="66">
        <f t="shared" si="660"/>
        <v>25719600</v>
      </c>
      <c r="AA407" s="66">
        <f t="shared" si="661"/>
        <v>8500000</v>
      </c>
      <c r="AB407" s="66">
        <f t="shared" si="662"/>
        <v>8500000</v>
      </c>
    </row>
    <row r="408" spans="1:28" ht="26.4">
      <c r="A408" s="287"/>
      <c r="B408" s="127" t="s">
        <v>172</v>
      </c>
      <c r="C408" s="36" t="s">
        <v>188</v>
      </c>
      <c r="D408" s="70" t="s">
        <v>20</v>
      </c>
      <c r="E408" s="70" t="s">
        <v>98</v>
      </c>
      <c r="F408" s="36" t="s">
        <v>341</v>
      </c>
      <c r="G408" s="37" t="s">
        <v>31</v>
      </c>
      <c r="H408" s="66">
        <f>H409</f>
        <v>8500000</v>
      </c>
      <c r="I408" s="66">
        <f t="shared" si="663"/>
        <v>8500000</v>
      </c>
      <c r="J408" s="66">
        <f t="shared" si="663"/>
        <v>8500000</v>
      </c>
      <c r="K408" s="66">
        <f t="shared" si="663"/>
        <v>0</v>
      </c>
      <c r="L408" s="66">
        <f t="shared" si="663"/>
        <v>0</v>
      </c>
      <c r="M408" s="66">
        <f t="shared" si="663"/>
        <v>0</v>
      </c>
      <c r="N408" s="66">
        <f t="shared" si="607"/>
        <v>8500000</v>
      </c>
      <c r="O408" s="66">
        <f t="shared" si="608"/>
        <v>8500000</v>
      </c>
      <c r="P408" s="66">
        <f t="shared" si="609"/>
        <v>8500000</v>
      </c>
      <c r="Q408" s="66">
        <f t="shared" si="664"/>
        <v>17219600</v>
      </c>
      <c r="R408" s="66">
        <f t="shared" si="664"/>
        <v>0</v>
      </c>
      <c r="S408" s="66">
        <f t="shared" si="664"/>
        <v>0</v>
      </c>
      <c r="T408" s="66">
        <f t="shared" si="656"/>
        <v>25719600</v>
      </c>
      <c r="U408" s="66">
        <f t="shared" si="657"/>
        <v>8500000</v>
      </c>
      <c r="V408" s="66">
        <f t="shared" si="658"/>
        <v>8500000</v>
      </c>
      <c r="W408" s="66">
        <f t="shared" si="665"/>
        <v>0</v>
      </c>
      <c r="X408" s="66">
        <f t="shared" si="665"/>
        <v>0</v>
      </c>
      <c r="Y408" s="66">
        <f t="shared" si="665"/>
        <v>0</v>
      </c>
      <c r="Z408" s="66">
        <f t="shared" si="660"/>
        <v>25719600</v>
      </c>
      <c r="AA408" s="66">
        <f t="shared" si="661"/>
        <v>8500000</v>
      </c>
      <c r="AB408" s="66">
        <f t="shared" si="662"/>
        <v>8500000</v>
      </c>
    </row>
    <row r="409" spans="1:28" ht="26.4">
      <c r="A409" s="287"/>
      <c r="B409" s="72" t="s">
        <v>33</v>
      </c>
      <c r="C409" s="36" t="s">
        <v>188</v>
      </c>
      <c r="D409" s="70" t="s">
        <v>20</v>
      </c>
      <c r="E409" s="70" t="s">
        <v>98</v>
      </c>
      <c r="F409" s="36" t="s">
        <v>341</v>
      </c>
      <c r="G409" s="37" t="s">
        <v>32</v>
      </c>
      <c r="H409" s="61">
        <v>8500000</v>
      </c>
      <c r="I409" s="61">
        <v>8500000</v>
      </c>
      <c r="J409" s="61">
        <v>8500000</v>
      </c>
      <c r="K409" s="61"/>
      <c r="L409" s="61"/>
      <c r="M409" s="61"/>
      <c r="N409" s="61">
        <f t="shared" si="607"/>
        <v>8500000</v>
      </c>
      <c r="O409" s="61">
        <f t="shared" si="608"/>
        <v>8500000</v>
      </c>
      <c r="P409" s="61">
        <f t="shared" si="609"/>
        <v>8500000</v>
      </c>
      <c r="Q409" s="61">
        <v>17219600</v>
      </c>
      <c r="R409" s="61"/>
      <c r="S409" s="61"/>
      <c r="T409" s="61">
        <f t="shared" si="656"/>
        <v>25719600</v>
      </c>
      <c r="U409" s="61">
        <f t="shared" si="657"/>
        <v>8500000</v>
      </c>
      <c r="V409" s="61">
        <f t="shared" si="658"/>
        <v>8500000</v>
      </c>
      <c r="W409" s="61"/>
      <c r="X409" s="61"/>
      <c r="Y409" s="61"/>
      <c r="Z409" s="61">
        <f t="shared" si="660"/>
        <v>25719600</v>
      </c>
      <c r="AA409" s="61">
        <f t="shared" si="661"/>
        <v>8500000</v>
      </c>
      <c r="AB409" s="61">
        <f t="shared" si="662"/>
        <v>8500000</v>
      </c>
    </row>
    <row r="410" spans="1:28">
      <c r="A410" s="178"/>
      <c r="B410" s="72" t="s">
        <v>230</v>
      </c>
      <c r="C410" s="36" t="s">
        <v>188</v>
      </c>
      <c r="D410" s="36" t="s">
        <v>20</v>
      </c>
      <c r="E410" s="36" t="s">
        <v>98</v>
      </c>
      <c r="F410" s="36" t="s">
        <v>342</v>
      </c>
      <c r="G410" s="37"/>
      <c r="H410" s="66">
        <f>H411</f>
        <v>2390200</v>
      </c>
      <c r="I410" s="66">
        <f t="shared" ref="I410:M411" si="666">I411</f>
        <v>2221500</v>
      </c>
      <c r="J410" s="66">
        <f t="shared" si="666"/>
        <v>2221500</v>
      </c>
      <c r="K410" s="66">
        <f t="shared" si="666"/>
        <v>0</v>
      </c>
      <c r="L410" s="66">
        <f t="shared" si="666"/>
        <v>0</v>
      </c>
      <c r="M410" s="66">
        <f t="shared" si="666"/>
        <v>0</v>
      </c>
      <c r="N410" s="66">
        <f t="shared" si="607"/>
        <v>2390200</v>
      </c>
      <c r="O410" s="66">
        <f t="shared" si="608"/>
        <v>2221500</v>
      </c>
      <c r="P410" s="66">
        <f t="shared" si="609"/>
        <v>2221500</v>
      </c>
      <c r="Q410" s="66">
        <f t="shared" ref="Q410:S411" si="667">Q411</f>
        <v>9762766.040000001</v>
      </c>
      <c r="R410" s="66">
        <f t="shared" si="667"/>
        <v>0</v>
      </c>
      <c r="S410" s="66">
        <f t="shared" si="667"/>
        <v>0</v>
      </c>
      <c r="T410" s="66">
        <f t="shared" si="656"/>
        <v>12152966.040000001</v>
      </c>
      <c r="U410" s="66">
        <f t="shared" si="657"/>
        <v>2221500</v>
      </c>
      <c r="V410" s="66">
        <f t="shared" si="658"/>
        <v>2221500</v>
      </c>
      <c r="W410" s="66">
        <f t="shared" ref="W410:Y411" si="668">W411</f>
        <v>0</v>
      </c>
      <c r="X410" s="66">
        <f t="shared" si="668"/>
        <v>0</v>
      </c>
      <c r="Y410" s="66">
        <f t="shared" si="668"/>
        <v>0</v>
      </c>
      <c r="Z410" s="66">
        <f t="shared" si="660"/>
        <v>12152966.040000001</v>
      </c>
      <c r="AA410" s="66">
        <f t="shared" si="661"/>
        <v>2221500</v>
      </c>
      <c r="AB410" s="66">
        <f t="shared" si="662"/>
        <v>2221500</v>
      </c>
    </row>
    <row r="411" spans="1:28" ht="26.4">
      <c r="A411" s="178"/>
      <c r="B411" s="127" t="s">
        <v>172</v>
      </c>
      <c r="C411" s="36" t="s">
        <v>188</v>
      </c>
      <c r="D411" s="36" t="s">
        <v>20</v>
      </c>
      <c r="E411" s="36" t="s">
        <v>98</v>
      </c>
      <c r="F411" s="36" t="s">
        <v>342</v>
      </c>
      <c r="G411" s="37" t="s">
        <v>31</v>
      </c>
      <c r="H411" s="66">
        <f>H412</f>
        <v>2390200</v>
      </c>
      <c r="I411" s="66">
        <f t="shared" si="666"/>
        <v>2221500</v>
      </c>
      <c r="J411" s="66">
        <f t="shared" si="666"/>
        <v>2221500</v>
      </c>
      <c r="K411" s="66">
        <f t="shared" si="666"/>
        <v>0</v>
      </c>
      <c r="L411" s="66">
        <f t="shared" si="666"/>
        <v>0</v>
      </c>
      <c r="M411" s="66">
        <f t="shared" si="666"/>
        <v>0</v>
      </c>
      <c r="N411" s="66">
        <f t="shared" si="607"/>
        <v>2390200</v>
      </c>
      <c r="O411" s="66">
        <f t="shared" si="608"/>
        <v>2221500</v>
      </c>
      <c r="P411" s="66">
        <f t="shared" si="609"/>
        <v>2221500</v>
      </c>
      <c r="Q411" s="66">
        <f t="shared" si="667"/>
        <v>9762766.040000001</v>
      </c>
      <c r="R411" s="66">
        <f t="shared" si="667"/>
        <v>0</v>
      </c>
      <c r="S411" s="66">
        <f t="shared" si="667"/>
        <v>0</v>
      </c>
      <c r="T411" s="66">
        <f t="shared" si="656"/>
        <v>12152966.040000001</v>
      </c>
      <c r="U411" s="66">
        <f t="shared" si="657"/>
        <v>2221500</v>
      </c>
      <c r="V411" s="66">
        <f t="shared" si="658"/>
        <v>2221500</v>
      </c>
      <c r="W411" s="66">
        <f t="shared" si="668"/>
        <v>0</v>
      </c>
      <c r="X411" s="66">
        <f t="shared" si="668"/>
        <v>0</v>
      </c>
      <c r="Y411" s="66">
        <f t="shared" si="668"/>
        <v>0</v>
      </c>
      <c r="Z411" s="66">
        <f t="shared" si="660"/>
        <v>12152966.040000001</v>
      </c>
      <c r="AA411" s="66">
        <f t="shared" si="661"/>
        <v>2221500</v>
      </c>
      <c r="AB411" s="66">
        <f t="shared" si="662"/>
        <v>2221500</v>
      </c>
    </row>
    <row r="412" spans="1:28" ht="26.4">
      <c r="A412" s="178"/>
      <c r="B412" s="72" t="s">
        <v>33</v>
      </c>
      <c r="C412" s="36" t="s">
        <v>188</v>
      </c>
      <c r="D412" s="36" t="s">
        <v>20</v>
      </c>
      <c r="E412" s="36" t="s">
        <v>98</v>
      </c>
      <c r="F412" s="36" t="s">
        <v>342</v>
      </c>
      <c r="G412" s="37" t="s">
        <v>32</v>
      </c>
      <c r="H412" s="61">
        <v>2390200</v>
      </c>
      <c r="I412" s="61">
        <v>2221500</v>
      </c>
      <c r="J412" s="61">
        <v>2221500</v>
      </c>
      <c r="K412" s="61"/>
      <c r="L412" s="61"/>
      <c r="M412" s="61"/>
      <c r="N412" s="61">
        <f t="shared" si="607"/>
        <v>2390200</v>
      </c>
      <c r="O412" s="61">
        <f t="shared" si="608"/>
        <v>2221500</v>
      </c>
      <c r="P412" s="61">
        <f t="shared" si="609"/>
        <v>2221500</v>
      </c>
      <c r="Q412" s="61">
        <v>9762766.040000001</v>
      </c>
      <c r="R412" s="61"/>
      <c r="S412" s="61"/>
      <c r="T412" s="61">
        <f t="shared" si="656"/>
        <v>12152966.040000001</v>
      </c>
      <c r="U412" s="61">
        <f t="shared" si="657"/>
        <v>2221500</v>
      </c>
      <c r="V412" s="61">
        <f t="shared" si="658"/>
        <v>2221500</v>
      </c>
      <c r="W412" s="61"/>
      <c r="X412" s="61"/>
      <c r="Y412" s="61"/>
      <c r="Z412" s="61">
        <f t="shared" si="660"/>
        <v>12152966.040000001</v>
      </c>
      <c r="AA412" s="61">
        <f t="shared" si="661"/>
        <v>2221500</v>
      </c>
      <c r="AB412" s="61">
        <f t="shared" si="662"/>
        <v>2221500</v>
      </c>
    </row>
    <row r="413" spans="1:28">
      <c r="A413" s="178"/>
      <c r="B413" s="72" t="s">
        <v>228</v>
      </c>
      <c r="C413" s="36" t="s">
        <v>188</v>
      </c>
      <c r="D413" s="36" t="s">
        <v>20</v>
      </c>
      <c r="E413" s="36" t="s">
        <v>98</v>
      </c>
      <c r="F413" s="36" t="s">
        <v>231</v>
      </c>
      <c r="G413" s="37"/>
      <c r="H413" s="147">
        <f>H414</f>
        <v>500000</v>
      </c>
      <c r="I413" s="147">
        <f t="shared" ref="I413:M413" si="669">I414</f>
        <v>500000</v>
      </c>
      <c r="J413" s="147">
        <f t="shared" si="669"/>
        <v>500000</v>
      </c>
      <c r="K413" s="147">
        <f t="shared" si="669"/>
        <v>0</v>
      </c>
      <c r="L413" s="147">
        <f t="shared" si="669"/>
        <v>0</v>
      </c>
      <c r="M413" s="147">
        <f t="shared" si="669"/>
        <v>0</v>
      </c>
      <c r="N413" s="147">
        <f t="shared" si="607"/>
        <v>500000</v>
      </c>
      <c r="O413" s="147">
        <f t="shared" si="608"/>
        <v>500000</v>
      </c>
      <c r="P413" s="147">
        <f t="shared" si="609"/>
        <v>500000</v>
      </c>
      <c r="Q413" s="147">
        <f t="shared" ref="Q413:S414" si="670">Q414</f>
        <v>0</v>
      </c>
      <c r="R413" s="147">
        <f t="shared" si="670"/>
        <v>0</v>
      </c>
      <c r="S413" s="147">
        <f t="shared" si="670"/>
        <v>0</v>
      </c>
      <c r="T413" s="147">
        <f t="shared" si="656"/>
        <v>500000</v>
      </c>
      <c r="U413" s="147">
        <f t="shared" si="657"/>
        <v>500000</v>
      </c>
      <c r="V413" s="147">
        <f t="shared" si="658"/>
        <v>500000</v>
      </c>
      <c r="W413" s="147">
        <f t="shared" ref="W413:Y414" si="671">W414</f>
        <v>0</v>
      </c>
      <c r="X413" s="147">
        <f t="shared" si="671"/>
        <v>0</v>
      </c>
      <c r="Y413" s="147">
        <f t="shared" si="671"/>
        <v>0</v>
      </c>
      <c r="Z413" s="147">
        <f t="shared" si="660"/>
        <v>500000</v>
      </c>
      <c r="AA413" s="147">
        <f t="shared" si="661"/>
        <v>500000</v>
      </c>
      <c r="AB413" s="147">
        <f t="shared" si="662"/>
        <v>500000</v>
      </c>
    </row>
    <row r="414" spans="1:28" ht="26.4">
      <c r="A414" s="178"/>
      <c r="B414" s="127" t="s">
        <v>172</v>
      </c>
      <c r="C414" s="36" t="s">
        <v>188</v>
      </c>
      <c r="D414" s="36" t="s">
        <v>20</v>
      </c>
      <c r="E414" s="36" t="s">
        <v>98</v>
      </c>
      <c r="F414" s="36" t="s">
        <v>231</v>
      </c>
      <c r="G414" s="37" t="s">
        <v>31</v>
      </c>
      <c r="H414" s="147">
        <f>H415</f>
        <v>500000</v>
      </c>
      <c r="I414" s="147">
        <f t="shared" ref="I414:M414" si="672">I415</f>
        <v>500000</v>
      </c>
      <c r="J414" s="147">
        <f t="shared" si="672"/>
        <v>500000</v>
      </c>
      <c r="K414" s="147">
        <f t="shared" si="672"/>
        <v>0</v>
      </c>
      <c r="L414" s="147">
        <f t="shared" si="672"/>
        <v>0</v>
      </c>
      <c r="M414" s="147">
        <f t="shared" si="672"/>
        <v>0</v>
      </c>
      <c r="N414" s="147">
        <f t="shared" si="607"/>
        <v>500000</v>
      </c>
      <c r="O414" s="147">
        <f t="shared" si="608"/>
        <v>500000</v>
      </c>
      <c r="P414" s="147">
        <f t="shared" si="609"/>
        <v>500000</v>
      </c>
      <c r="Q414" s="147">
        <f t="shared" si="670"/>
        <v>0</v>
      </c>
      <c r="R414" s="147">
        <f t="shared" si="670"/>
        <v>0</v>
      </c>
      <c r="S414" s="147">
        <f t="shared" si="670"/>
        <v>0</v>
      </c>
      <c r="T414" s="147">
        <f t="shared" si="656"/>
        <v>500000</v>
      </c>
      <c r="U414" s="147">
        <f t="shared" si="657"/>
        <v>500000</v>
      </c>
      <c r="V414" s="147">
        <f t="shared" si="658"/>
        <v>500000</v>
      </c>
      <c r="W414" s="147">
        <f t="shared" si="671"/>
        <v>0</v>
      </c>
      <c r="X414" s="147">
        <f t="shared" si="671"/>
        <v>0</v>
      </c>
      <c r="Y414" s="147">
        <f t="shared" si="671"/>
        <v>0</v>
      </c>
      <c r="Z414" s="147">
        <f t="shared" si="660"/>
        <v>500000</v>
      </c>
      <c r="AA414" s="147">
        <f t="shared" si="661"/>
        <v>500000</v>
      </c>
      <c r="AB414" s="147">
        <f t="shared" si="662"/>
        <v>500000</v>
      </c>
    </row>
    <row r="415" spans="1:28" ht="26.4">
      <c r="A415" s="178"/>
      <c r="B415" s="238" t="s">
        <v>33</v>
      </c>
      <c r="C415" s="36" t="s">
        <v>188</v>
      </c>
      <c r="D415" s="36" t="s">
        <v>20</v>
      </c>
      <c r="E415" s="36" t="s">
        <v>98</v>
      </c>
      <c r="F415" s="36" t="s">
        <v>231</v>
      </c>
      <c r="G415" s="37" t="s">
        <v>32</v>
      </c>
      <c r="H415" s="61">
        <v>500000</v>
      </c>
      <c r="I415" s="61">
        <v>500000</v>
      </c>
      <c r="J415" s="61">
        <v>500000</v>
      </c>
      <c r="K415" s="61"/>
      <c r="L415" s="61"/>
      <c r="M415" s="61"/>
      <c r="N415" s="61">
        <f t="shared" si="607"/>
        <v>500000</v>
      </c>
      <c r="O415" s="61">
        <f t="shared" si="608"/>
        <v>500000</v>
      </c>
      <c r="P415" s="61">
        <f t="shared" si="609"/>
        <v>500000</v>
      </c>
      <c r="Q415" s="61"/>
      <c r="R415" s="61"/>
      <c r="S415" s="61"/>
      <c r="T415" s="61">
        <f t="shared" si="656"/>
        <v>500000</v>
      </c>
      <c r="U415" s="61">
        <f t="shared" si="657"/>
        <v>500000</v>
      </c>
      <c r="V415" s="61">
        <f t="shared" si="658"/>
        <v>500000</v>
      </c>
      <c r="W415" s="61"/>
      <c r="X415" s="61"/>
      <c r="Y415" s="61"/>
      <c r="Z415" s="61">
        <f t="shared" si="660"/>
        <v>500000</v>
      </c>
      <c r="AA415" s="61">
        <f t="shared" si="661"/>
        <v>500000</v>
      </c>
      <c r="AB415" s="61">
        <f t="shared" si="662"/>
        <v>500000</v>
      </c>
    </row>
    <row r="416" spans="1:28">
      <c r="A416" s="274"/>
      <c r="B416" s="217" t="s">
        <v>427</v>
      </c>
      <c r="C416" s="36" t="s">
        <v>188</v>
      </c>
      <c r="D416" s="36" t="s">
        <v>20</v>
      </c>
      <c r="E416" s="36" t="s">
        <v>368</v>
      </c>
      <c r="F416" s="36" t="s">
        <v>369</v>
      </c>
      <c r="G416" s="37"/>
      <c r="H416" s="147"/>
      <c r="I416" s="147"/>
      <c r="J416" s="147"/>
      <c r="K416" s="147"/>
      <c r="L416" s="147"/>
      <c r="M416" s="147"/>
      <c r="N416" s="147"/>
      <c r="O416" s="147"/>
      <c r="P416" s="147"/>
      <c r="Q416" s="147"/>
      <c r="R416" s="147"/>
      <c r="S416" s="147"/>
      <c r="T416" s="147"/>
      <c r="U416" s="147"/>
      <c r="V416" s="147"/>
      <c r="W416" s="147">
        <f>W417</f>
        <v>1643940</v>
      </c>
      <c r="X416" s="147">
        <f t="shared" ref="X416:Y417" si="673">X417</f>
        <v>0</v>
      </c>
      <c r="Y416" s="147">
        <f t="shared" si="673"/>
        <v>0</v>
      </c>
      <c r="Z416" s="61">
        <f t="shared" ref="Z416:Z418" si="674">T416+W416</f>
        <v>1643940</v>
      </c>
      <c r="AA416" s="61">
        <f t="shared" ref="AA416:AA418" si="675">U416+X416</f>
        <v>0</v>
      </c>
      <c r="AB416" s="61">
        <f t="shared" ref="AB416:AB418" si="676">V416+Y416</f>
        <v>0</v>
      </c>
    </row>
    <row r="417" spans="1:28" ht="26.4">
      <c r="A417" s="274"/>
      <c r="B417" s="228" t="s">
        <v>319</v>
      </c>
      <c r="C417" s="36" t="s">
        <v>188</v>
      </c>
      <c r="D417" s="36" t="s">
        <v>20</v>
      </c>
      <c r="E417" s="36" t="s">
        <v>368</v>
      </c>
      <c r="F417" s="36" t="s">
        <v>369</v>
      </c>
      <c r="G417" s="37" t="s">
        <v>134</v>
      </c>
      <c r="H417" s="147"/>
      <c r="I417" s="147"/>
      <c r="J417" s="147"/>
      <c r="K417" s="147"/>
      <c r="L417" s="147"/>
      <c r="M417" s="147"/>
      <c r="N417" s="147"/>
      <c r="O417" s="147"/>
      <c r="P417" s="147"/>
      <c r="Q417" s="147"/>
      <c r="R417" s="147"/>
      <c r="S417" s="147"/>
      <c r="T417" s="147"/>
      <c r="U417" s="147"/>
      <c r="V417" s="147"/>
      <c r="W417" s="147">
        <f>W418</f>
        <v>1643940</v>
      </c>
      <c r="X417" s="147">
        <f t="shared" si="673"/>
        <v>0</v>
      </c>
      <c r="Y417" s="147">
        <f t="shared" si="673"/>
        <v>0</v>
      </c>
      <c r="Z417" s="61">
        <f t="shared" si="674"/>
        <v>1643940</v>
      </c>
      <c r="AA417" s="61">
        <f t="shared" si="675"/>
        <v>0</v>
      </c>
      <c r="AB417" s="61">
        <f t="shared" si="676"/>
        <v>0</v>
      </c>
    </row>
    <row r="418" spans="1:28">
      <c r="A418" s="274"/>
      <c r="B418" s="217" t="s">
        <v>320</v>
      </c>
      <c r="C418" s="36" t="s">
        <v>188</v>
      </c>
      <c r="D418" s="36" t="s">
        <v>20</v>
      </c>
      <c r="E418" s="36" t="s">
        <v>368</v>
      </c>
      <c r="F418" s="36" t="s">
        <v>369</v>
      </c>
      <c r="G418" s="37" t="s">
        <v>135</v>
      </c>
      <c r="H418" s="147"/>
      <c r="I418" s="147"/>
      <c r="J418" s="147"/>
      <c r="K418" s="147"/>
      <c r="L418" s="147"/>
      <c r="M418" s="147"/>
      <c r="N418" s="147"/>
      <c r="O418" s="147"/>
      <c r="P418" s="147"/>
      <c r="Q418" s="147"/>
      <c r="R418" s="147"/>
      <c r="S418" s="147"/>
      <c r="T418" s="147"/>
      <c r="U418" s="147"/>
      <c r="V418" s="147"/>
      <c r="W418" s="147">
        <v>1643940</v>
      </c>
      <c r="X418" s="147"/>
      <c r="Y418" s="147"/>
      <c r="Z418" s="61">
        <f t="shared" si="674"/>
        <v>1643940</v>
      </c>
      <c r="AA418" s="61">
        <f t="shared" si="675"/>
        <v>0</v>
      </c>
      <c r="AB418" s="61">
        <f t="shared" si="676"/>
        <v>0</v>
      </c>
    </row>
    <row r="419" spans="1:28" s="43" customFormat="1">
      <c r="A419" s="183"/>
      <c r="B419" s="93"/>
      <c r="C419" s="35"/>
      <c r="D419" s="35"/>
      <c r="E419" s="35"/>
      <c r="F419" s="35"/>
      <c r="G419" s="38"/>
      <c r="H419" s="66"/>
      <c r="I419" s="66"/>
      <c r="J419" s="66"/>
      <c r="K419" s="66"/>
      <c r="L419" s="66"/>
      <c r="M419" s="66"/>
      <c r="N419" s="66"/>
      <c r="O419" s="66"/>
      <c r="P419" s="66"/>
      <c r="Q419" s="66"/>
      <c r="R419" s="66"/>
      <c r="S419" s="66"/>
      <c r="T419" s="66"/>
      <c r="U419" s="66"/>
      <c r="V419" s="66"/>
      <c r="W419" s="66"/>
      <c r="X419" s="66"/>
      <c r="Y419" s="66"/>
      <c r="Z419" s="61"/>
      <c r="AA419" s="61"/>
      <c r="AB419" s="61"/>
    </row>
    <row r="420" spans="1:28" s="137" customFormat="1" ht="39.75" customHeight="1">
      <c r="A420" s="84">
        <v>20</v>
      </c>
      <c r="B420" s="134" t="s">
        <v>274</v>
      </c>
      <c r="C420" s="141" t="s">
        <v>193</v>
      </c>
      <c r="D420" s="141" t="s">
        <v>20</v>
      </c>
      <c r="E420" s="141" t="s">
        <v>98</v>
      </c>
      <c r="F420" s="141" t="s">
        <v>99</v>
      </c>
      <c r="G420" s="142"/>
      <c r="H420" s="92">
        <f>H424+H421</f>
        <v>2750000</v>
      </c>
      <c r="I420" s="92">
        <f t="shared" ref="I420:J420" si="677">I424+I421</f>
        <v>0</v>
      </c>
      <c r="J420" s="92">
        <f t="shared" si="677"/>
        <v>0</v>
      </c>
      <c r="K420" s="92">
        <f t="shared" ref="K420:M420" si="678">K424+K421</f>
        <v>0</v>
      </c>
      <c r="L420" s="92">
        <f t="shared" si="678"/>
        <v>0</v>
      </c>
      <c r="M420" s="92">
        <f t="shared" si="678"/>
        <v>0</v>
      </c>
      <c r="N420" s="92">
        <f t="shared" si="607"/>
        <v>2750000</v>
      </c>
      <c r="O420" s="92">
        <f t="shared" si="608"/>
        <v>0</v>
      </c>
      <c r="P420" s="92">
        <f t="shared" si="609"/>
        <v>0</v>
      </c>
      <c r="Q420" s="92">
        <f t="shared" ref="Q420:S420" si="679">Q424+Q421</f>
        <v>15843.98</v>
      </c>
      <c r="R420" s="92">
        <f t="shared" si="679"/>
        <v>0</v>
      </c>
      <c r="S420" s="92">
        <f t="shared" si="679"/>
        <v>0</v>
      </c>
      <c r="T420" s="92">
        <f t="shared" ref="T420:T426" si="680">N420+Q420</f>
        <v>2765843.98</v>
      </c>
      <c r="U420" s="92">
        <f t="shared" ref="U420:U426" si="681">O420+R420</f>
        <v>0</v>
      </c>
      <c r="V420" s="92">
        <f t="shared" ref="V420:V426" si="682">P420+S420</f>
        <v>0</v>
      </c>
      <c r="W420" s="92">
        <f>W424+W421+W427+W430</f>
        <v>74371405.060000002</v>
      </c>
      <c r="X420" s="92">
        <f t="shared" ref="X420:Y420" si="683">X424+X421+X427+X430</f>
        <v>1921764.64</v>
      </c>
      <c r="Y420" s="92">
        <f t="shared" si="683"/>
        <v>1845156.85</v>
      </c>
      <c r="Z420" s="92">
        <f t="shared" ref="Z420:Z426" si="684">T420+W420</f>
        <v>77137249.040000007</v>
      </c>
      <c r="AA420" s="92">
        <f t="shared" ref="AA420:AA426" si="685">U420+X420</f>
        <v>1921764.64</v>
      </c>
      <c r="AB420" s="92">
        <f t="shared" ref="AB420:AB426" si="686">V420+Y420</f>
        <v>1845156.85</v>
      </c>
    </row>
    <row r="421" spans="1:28" s="137" customFormat="1" ht="18.75" customHeight="1">
      <c r="A421" s="97"/>
      <c r="B421" s="217" t="s">
        <v>329</v>
      </c>
      <c r="C421" s="36" t="s">
        <v>193</v>
      </c>
      <c r="D421" s="36" t="s">
        <v>20</v>
      </c>
      <c r="E421" s="36" t="s">
        <v>98</v>
      </c>
      <c r="F421" s="36" t="s">
        <v>330</v>
      </c>
      <c r="G421" s="37"/>
      <c r="H421" s="98">
        <f>H422</f>
        <v>2100000</v>
      </c>
      <c r="I421" s="98">
        <f t="shared" ref="I421:M422" si="687">I422</f>
        <v>0</v>
      </c>
      <c r="J421" s="98">
        <f t="shared" si="687"/>
        <v>0</v>
      </c>
      <c r="K421" s="98">
        <f t="shared" si="687"/>
        <v>0</v>
      </c>
      <c r="L421" s="98">
        <f t="shared" si="687"/>
        <v>0</v>
      </c>
      <c r="M421" s="98">
        <f t="shared" si="687"/>
        <v>0</v>
      </c>
      <c r="N421" s="98">
        <f t="shared" si="607"/>
        <v>2100000</v>
      </c>
      <c r="O421" s="98">
        <f t="shared" si="608"/>
        <v>0</v>
      </c>
      <c r="P421" s="98">
        <f t="shared" si="609"/>
        <v>0</v>
      </c>
      <c r="Q421" s="98">
        <f t="shared" ref="Q421:S422" si="688">Q422</f>
        <v>15843.98</v>
      </c>
      <c r="R421" s="98">
        <f t="shared" si="688"/>
        <v>0</v>
      </c>
      <c r="S421" s="98">
        <f t="shared" si="688"/>
        <v>0</v>
      </c>
      <c r="T421" s="98">
        <f t="shared" si="680"/>
        <v>2115843.98</v>
      </c>
      <c r="U421" s="98">
        <f t="shared" si="681"/>
        <v>0</v>
      </c>
      <c r="V421" s="98">
        <f t="shared" si="682"/>
        <v>0</v>
      </c>
      <c r="W421" s="98">
        <f t="shared" ref="W421:Y422" si="689">W422</f>
        <v>0</v>
      </c>
      <c r="X421" s="98">
        <f t="shared" si="689"/>
        <v>0</v>
      </c>
      <c r="Y421" s="98">
        <f t="shared" si="689"/>
        <v>0</v>
      </c>
      <c r="Z421" s="98">
        <f t="shared" si="684"/>
        <v>2115843.98</v>
      </c>
      <c r="AA421" s="98">
        <f t="shared" si="685"/>
        <v>0</v>
      </c>
      <c r="AB421" s="98">
        <f t="shared" si="686"/>
        <v>0</v>
      </c>
    </row>
    <row r="422" spans="1:28" s="137" customFormat="1" ht="30.75" customHeight="1">
      <c r="A422" s="84"/>
      <c r="B422" s="214" t="s">
        <v>172</v>
      </c>
      <c r="C422" s="36" t="s">
        <v>193</v>
      </c>
      <c r="D422" s="36" t="s">
        <v>20</v>
      </c>
      <c r="E422" s="36" t="s">
        <v>98</v>
      </c>
      <c r="F422" s="36" t="s">
        <v>330</v>
      </c>
      <c r="G422" s="37" t="s">
        <v>31</v>
      </c>
      <c r="H422" s="98">
        <f>H423</f>
        <v>2100000</v>
      </c>
      <c r="I422" s="98">
        <f t="shared" si="687"/>
        <v>0</v>
      </c>
      <c r="J422" s="98">
        <f t="shared" si="687"/>
        <v>0</v>
      </c>
      <c r="K422" s="98">
        <f t="shared" si="687"/>
        <v>0</v>
      </c>
      <c r="L422" s="98">
        <f t="shared" si="687"/>
        <v>0</v>
      </c>
      <c r="M422" s="98">
        <f t="shared" si="687"/>
        <v>0</v>
      </c>
      <c r="N422" s="98">
        <f t="shared" si="607"/>
        <v>2100000</v>
      </c>
      <c r="O422" s="98">
        <f t="shared" si="608"/>
        <v>0</v>
      </c>
      <c r="P422" s="98">
        <f t="shared" si="609"/>
        <v>0</v>
      </c>
      <c r="Q422" s="98">
        <f t="shared" si="688"/>
        <v>15843.98</v>
      </c>
      <c r="R422" s="98">
        <f t="shared" si="688"/>
        <v>0</v>
      </c>
      <c r="S422" s="98">
        <f t="shared" si="688"/>
        <v>0</v>
      </c>
      <c r="T422" s="98">
        <f t="shared" si="680"/>
        <v>2115843.98</v>
      </c>
      <c r="U422" s="98">
        <f t="shared" si="681"/>
        <v>0</v>
      </c>
      <c r="V422" s="98">
        <f t="shared" si="682"/>
        <v>0</v>
      </c>
      <c r="W422" s="98">
        <f t="shared" si="689"/>
        <v>0</v>
      </c>
      <c r="X422" s="98">
        <f t="shared" si="689"/>
        <v>0</v>
      </c>
      <c r="Y422" s="98">
        <f t="shared" si="689"/>
        <v>0</v>
      </c>
      <c r="Z422" s="98">
        <f t="shared" si="684"/>
        <v>2115843.98</v>
      </c>
      <c r="AA422" s="98">
        <f t="shared" si="685"/>
        <v>0</v>
      </c>
      <c r="AB422" s="98">
        <f t="shared" si="686"/>
        <v>0</v>
      </c>
    </row>
    <row r="423" spans="1:28" s="137" customFormat="1" ht="30" customHeight="1">
      <c r="A423" s="84"/>
      <c r="B423" s="215" t="s">
        <v>33</v>
      </c>
      <c r="C423" s="36" t="s">
        <v>193</v>
      </c>
      <c r="D423" s="36" t="s">
        <v>20</v>
      </c>
      <c r="E423" s="36" t="s">
        <v>98</v>
      </c>
      <c r="F423" s="36" t="s">
        <v>330</v>
      </c>
      <c r="G423" s="37" t="s">
        <v>32</v>
      </c>
      <c r="H423" s="98">
        <v>2100000</v>
      </c>
      <c r="I423" s="98">
        <v>0</v>
      </c>
      <c r="J423" s="98">
        <v>0</v>
      </c>
      <c r="K423" s="245"/>
      <c r="L423" s="245"/>
      <c r="M423" s="245"/>
      <c r="N423" s="98">
        <f t="shared" si="607"/>
        <v>2100000</v>
      </c>
      <c r="O423" s="98">
        <f t="shared" si="608"/>
        <v>0</v>
      </c>
      <c r="P423" s="98">
        <f t="shared" si="609"/>
        <v>0</v>
      </c>
      <c r="Q423" s="98">
        <v>15843.98</v>
      </c>
      <c r="R423" s="245"/>
      <c r="S423" s="245"/>
      <c r="T423" s="98">
        <f t="shared" si="680"/>
        <v>2115843.98</v>
      </c>
      <c r="U423" s="98">
        <f t="shared" si="681"/>
        <v>0</v>
      </c>
      <c r="V423" s="98">
        <f t="shared" si="682"/>
        <v>0</v>
      </c>
      <c r="W423" s="98"/>
      <c r="X423" s="245"/>
      <c r="Y423" s="245"/>
      <c r="Z423" s="98">
        <f t="shared" si="684"/>
        <v>2115843.98</v>
      </c>
      <c r="AA423" s="98">
        <f t="shared" si="685"/>
        <v>0</v>
      </c>
      <c r="AB423" s="98">
        <f t="shared" si="686"/>
        <v>0</v>
      </c>
    </row>
    <row r="424" spans="1:28" s="43" customFormat="1">
      <c r="A424" s="183"/>
      <c r="B424" s="204" t="s">
        <v>241</v>
      </c>
      <c r="C424" s="36" t="s">
        <v>193</v>
      </c>
      <c r="D424" s="36" t="s">
        <v>20</v>
      </c>
      <c r="E424" s="36" t="s">
        <v>98</v>
      </c>
      <c r="F424" s="188" t="s">
        <v>242</v>
      </c>
      <c r="G424" s="202"/>
      <c r="H424" s="66">
        <f>H425</f>
        <v>650000</v>
      </c>
      <c r="I424" s="66">
        <f t="shared" ref="I424:M424" si="690">I425</f>
        <v>0</v>
      </c>
      <c r="J424" s="66">
        <f t="shared" si="690"/>
        <v>0</v>
      </c>
      <c r="K424" s="66">
        <f t="shared" si="690"/>
        <v>0</v>
      </c>
      <c r="L424" s="66">
        <f t="shared" si="690"/>
        <v>0</v>
      </c>
      <c r="M424" s="66">
        <f t="shared" si="690"/>
        <v>0</v>
      </c>
      <c r="N424" s="66">
        <f t="shared" si="607"/>
        <v>650000</v>
      </c>
      <c r="O424" s="66">
        <f t="shared" si="608"/>
        <v>0</v>
      </c>
      <c r="P424" s="66">
        <f t="shared" si="609"/>
        <v>0</v>
      </c>
      <c r="Q424" s="66">
        <f t="shared" ref="Q424:S425" si="691">Q425</f>
        <v>0</v>
      </c>
      <c r="R424" s="66">
        <f t="shared" si="691"/>
        <v>0</v>
      </c>
      <c r="S424" s="66">
        <f t="shared" si="691"/>
        <v>0</v>
      </c>
      <c r="T424" s="66">
        <f t="shared" si="680"/>
        <v>650000</v>
      </c>
      <c r="U424" s="66">
        <f t="shared" si="681"/>
        <v>0</v>
      </c>
      <c r="V424" s="66">
        <f t="shared" si="682"/>
        <v>0</v>
      </c>
      <c r="W424" s="66">
        <f t="shared" ref="W424:Y425" si="692">W425</f>
        <v>0</v>
      </c>
      <c r="X424" s="66">
        <f t="shared" si="692"/>
        <v>0</v>
      </c>
      <c r="Y424" s="66">
        <f t="shared" si="692"/>
        <v>0</v>
      </c>
      <c r="Z424" s="66">
        <f t="shared" si="684"/>
        <v>650000</v>
      </c>
      <c r="AA424" s="66">
        <f t="shared" si="685"/>
        <v>0</v>
      </c>
      <c r="AB424" s="66">
        <f t="shared" si="686"/>
        <v>0</v>
      </c>
    </row>
    <row r="425" spans="1:28" s="43" customFormat="1" ht="26.4">
      <c r="A425" s="183"/>
      <c r="B425" s="212" t="s">
        <v>172</v>
      </c>
      <c r="C425" s="36" t="s">
        <v>193</v>
      </c>
      <c r="D425" s="36" t="s">
        <v>20</v>
      </c>
      <c r="E425" s="36" t="s">
        <v>98</v>
      </c>
      <c r="F425" s="188" t="s">
        <v>242</v>
      </c>
      <c r="G425" s="202" t="s">
        <v>31</v>
      </c>
      <c r="H425" s="66">
        <f>H426</f>
        <v>650000</v>
      </c>
      <c r="I425" s="66">
        <f t="shared" ref="I425:M425" si="693">I426</f>
        <v>0</v>
      </c>
      <c r="J425" s="66">
        <f t="shared" si="693"/>
        <v>0</v>
      </c>
      <c r="K425" s="66">
        <f t="shared" si="693"/>
        <v>0</v>
      </c>
      <c r="L425" s="66">
        <f t="shared" si="693"/>
        <v>0</v>
      </c>
      <c r="M425" s="66">
        <f t="shared" si="693"/>
        <v>0</v>
      </c>
      <c r="N425" s="66">
        <f t="shared" si="607"/>
        <v>650000</v>
      </c>
      <c r="O425" s="66">
        <f t="shared" si="608"/>
        <v>0</v>
      </c>
      <c r="P425" s="66">
        <f t="shared" si="609"/>
        <v>0</v>
      </c>
      <c r="Q425" s="66">
        <f t="shared" si="691"/>
        <v>0</v>
      </c>
      <c r="R425" s="66">
        <f t="shared" si="691"/>
        <v>0</v>
      </c>
      <c r="S425" s="66">
        <f t="shared" si="691"/>
        <v>0</v>
      </c>
      <c r="T425" s="66">
        <f t="shared" si="680"/>
        <v>650000</v>
      </c>
      <c r="U425" s="66">
        <f t="shared" si="681"/>
        <v>0</v>
      </c>
      <c r="V425" s="66">
        <f t="shared" si="682"/>
        <v>0</v>
      </c>
      <c r="W425" s="66">
        <f t="shared" si="692"/>
        <v>0</v>
      </c>
      <c r="X425" s="66">
        <f t="shared" si="692"/>
        <v>0</v>
      </c>
      <c r="Y425" s="66">
        <f t="shared" si="692"/>
        <v>0</v>
      </c>
      <c r="Z425" s="66">
        <f t="shared" si="684"/>
        <v>650000</v>
      </c>
      <c r="AA425" s="66">
        <f t="shared" si="685"/>
        <v>0</v>
      </c>
      <c r="AB425" s="66">
        <f t="shared" si="686"/>
        <v>0</v>
      </c>
    </row>
    <row r="426" spans="1:28" s="43" customFormat="1" ht="26.4">
      <c r="A426" s="183"/>
      <c r="B426" s="204" t="s">
        <v>33</v>
      </c>
      <c r="C426" s="36" t="s">
        <v>193</v>
      </c>
      <c r="D426" s="36" t="s">
        <v>20</v>
      </c>
      <c r="E426" s="36" t="s">
        <v>98</v>
      </c>
      <c r="F426" s="188" t="s">
        <v>242</v>
      </c>
      <c r="G426" s="202" t="s">
        <v>32</v>
      </c>
      <c r="H426" s="61">
        <v>650000</v>
      </c>
      <c r="I426" s="61">
        <v>0</v>
      </c>
      <c r="J426" s="61">
        <v>0</v>
      </c>
      <c r="K426" s="61"/>
      <c r="L426" s="61"/>
      <c r="M426" s="61"/>
      <c r="N426" s="61">
        <f t="shared" si="607"/>
        <v>650000</v>
      </c>
      <c r="O426" s="61">
        <f t="shared" si="608"/>
        <v>0</v>
      </c>
      <c r="P426" s="61">
        <f t="shared" si="609"/>
        <v>0</v>
      </c>
      <c r="Q426" s="61"/>
      <c r="R426" s="61"/>
      <c r="S426" s="61"/>
      <c r="T426" s="61">
        <f t="shared" si="680"/>
        <v>650000</v>
      </c>
      <c r="U426" s="61">
        <f t="shared" si="681"/>
        <v>0</v>
      </c>
      <c r="V426" s="61">
        <f t="shared" si="682"/>
        <v>0</v>
      </c>
      <c r="W426" s="61"/>
      <c r="X426" s="61"/>
      <c r="Y426" s="61"/>
      <c r="Z426" s="61">
        <f t="shared" si="684"/>
        <v>650000</v>
      </c>
      <c r="AA426" s="61">
        <f t="shared" si="685"/>
        <v>0</v>
      </c>
      <c r="AB426" s="61">
        <f t="shared" si="686"/>
        <v>0</v>
      </c>
    </row>
    <row r="427" spans="1:28" s="43" customFormat="1" ht="39.6">
      <c r="A427" s="106"/>
      <c r="B427" s="217" t="s">
        <v>373</v>
      </c>
      <c r="C427" s="36" t="s">
        <v>193</v>
      </c>
      <c r="D427" s="36" t="s">
        <v>20</v>
      </c>
      <c r="E427" s="36" t="s">
        <v>371</v>
      </c>
      <c r="F427" s="36" t="s">
        <v>372</v>
      </c>
      <c r="G427" s="37"/>
      <c r="H427" s="147"/>
      <c r="I427" s="147"/>
      <c r="J427" s="147"/>
      <c r="K427" s="147"/>
      <c r="L427" s="147"/>
      <c r="M427" s="147"/>
      <c r="N427" s="147"/>
      <c r="O427" s="147"/>
      <c r="P427" s="147"/>
      <c r="Q427" s="147"/>
      <c r="R427" s="147"/>
      <c r="S427" s="147"/>
      <c r="T427" s="147"/>
      <c r="U427" s="147"/>
      <c r="V427" s="147"/>
      <c r="W427" s="147">
        <f>W428</f>
        <v>72331405.060000002</v>
      </c>
      <c r="X427" s="147">
        <f t="shared" ref="X427:Y428" si="694">X428</f>
        <v>0</v>
      </c>
      <c r="Y427" s="147">
        <f t="shared" si="694"/>
        <v>0</v>
      </c>
      <c r="Z427" s="61">
        <f t="shared" ref="Z427:Z432" si="695">T427+W427</f>
        <v>72331405.060000002</v>
      </c>
      <c r="AA427" s="61">
        <f t="shared" ref="AA427:AA432" si="696">U427+X427</f>
        <v>0</v>
      </c>
      <c r="AB427" s="61">
        <f t="shared" ref="AB427:AB432" si="697">V427+Y427</f>
        <v>0</v>
      </c>
    </row>
    <row r="428" spans="1:28" s="43" customFormat="1" ht="26.4">
      <c r="A428" s="262"/>
      <c r="B428" s="213" t="s">
        <v>40</v>
      </c>
      <c r="C428" s="36" t="s">
        <v>193</v>
      </c>
      <c r="D428" s="36" t="s">
        <v>20</v>
      </c>
      <c r="E428" s="36" t="s">
        <v>371</v>
      </c>
      <c r="F428" s="36" t="s">
        <v>372</v>
      </c>
      <c r="G428" s="37" t="s">
        <v>38</v>
      </c>
      <c r="H428" s="147"/>
      <c r="I428" s="147"/>
      <c r="J428" s="147"/>
      <c r="K428" s="147"/>
      <c r="L428" s="147"/>
      <c r="M428" s="147"/>
      <c r="N428" s="147"/>
      <c r="O428" s="147"/>
      <c r="P428" s="147"/>
      <c r="Q428" s="147"/>
      <c r="R428" s="147"/>
      <c r="S428" s="147"/>
      <c r="T428" s="147"/>
      <c r="U428" s="147"/>
      <c r="V428" s="147"/>
      <c r="W428" s="147">
        <f>W429</f>
        <v>72331405.060000002</v>
      </c>
      <c r="X428" s="147">
        <f t="shared" si="694"/>
        <v>0</v>
      </c>
      <c r="Y428" s="147">
        <f t="shared" si="694"/>
        <v>0</v>
      </c>
      <c r="Z428" s="61">
        <f t="shared" si="695"/>
        <v>72331405.060000002</v>
      </c>
      <c r="AA428" s="61">
        <f t="shared" si="696"/>
        <v>0</v>
      </c>
      <c r="AB428" s="61">
        <f t="shared" si="697"/>
        <v>0</v>
      </c>
    </row>
    <row r="429" spans="1:28" s="43" customFormat="1">
      <c r="A429" s="262"/>
      <c r="B429" s="104" t="s">
        <v>167</v>
      </c>
      <c r="C429" s="36" t="s">
        <v>193</v>
      </c>
      <c r="D429" s="36" t="s">
        <v>20</v>
      </c>
      <c r="E429" s="36" t="s">
        <v>371</v>
      </c>
      <c r="F429" s="36" t="s">
        <v>372</v>
      </c>
      <c r="G429" s="37" t="s">
        <v>164</v>
      </c>
      <c r="H429" s="147"/>
      <c r="I429" s="147"/>
      <c r="J429" s="147"/>
      <c r="K429" s="147"/>
      <c r="L429" s="147"/>
      <c r="M429" s="147"/>
      <c r="N429" s="147"/>
      <c r="O429" s="147"/>
      <c r="P429" s="147"/>
      <c r="Q429" s="147"/>
      <c r="R429" s="147"/>
      <c r="S429" s="147"/>
      <c r="T429" s="147"/>
      <c r="U429" s="147"/>
      <c r="V429" s="147"/>
      <c r="W429" s="147">
        <v>72331405.060000002</v>
      </c>
      <c r="X429" s="147"/>
      <c r="Y429" s="147"/>
      <c r="Z429" s="61">
        <f t="shared" si="695"/>
        <v>72331405.060000002</v>
      </c>
      <c r="AA429" s="61">
        <f t="shared" si="696"/>
        <v>0</v>
      </c>
      <c r="AB429" s="61">
        <f t="shared" si="697"/>
        <v>0</v>
      </c>
    </row>
    <row r="430" spans="1:28" s="43" customFormat="1">
      <c r="A430" s="262"/>
      <c r="B430" s="217" t="s">
        <v>374</v>
      </c>
      <c r="C430" s="36" t="s">
        <v>193</v>
      </c>
      <c r="D430" s="36" t="s">
        <v>20</v>
      </c>
      <c r="E430" s="36" t="s">
        <v>371</v>
      </c>
      <c r="F430" s="36" t="s">
        <v>370</v>
      </c>
      <c r="G430" s="37"/>
      <c r="H430" s="147"/>
      <c r="I430" s="147"/>
      <c r="J430" s="147"/>
      <c r="K430" s="147"/>
      <c r="L430" s="147"/>
      <c r="M430" s="147"/>
      <c r="N430" s="147"/>
      <c r="O430" s="147"/>
      <c r="P430" s="147"/>
      <c r="Q430" s="147"/>
      <c r="R430" s="147"/>
      <c r="S430" s="147"/>
      <c r="T430" s="147"/>
      <c r="U430" s="147"/>
      <c r="V430" s="147"/>
      <c r="W430" s="147">
        <f>W431</f>
        <v>2040000</v>
      </c>
      <c r="X430" s="147">
        <f t="shared" ref="X430:Y431" si="698">X431</f>
        <v>1921764.64</v>
      </c>
      <c r="Y430" s="147">
        <f t="shared" si="698"/>
        <v>1845156.85</v>
      </c>
      <c r="Z430" s="61">
        <f t="shared" si="695"/>
        <v>2040000</v>
      </c>
      <c r="AA430" s="61">
        <f t="shared" si="696"/>
        <v>1921764.64</v>
      </c>
      <c r="AB430" s="61">
        <f t="shared" si="697"/>
        <v>1845156.85</v>
      </c>
    </row>
    <row r="431" spans="1:28" s="43" customFormat="1" ht="26.4">
      <c r="A431" s="262"/>
      <c r="B431" s="214" t="s">
        <v>172</v>
      </c>
      <c r="C431" s="36" t="s">
        <v>193</v>
      </c>
      <c r="D431" s="36" t="s">
        <v>20</v>
      </c>
      <c r="E431" s="36" t="s">
        <v>371</v>
      </c>
      <c r="F431" s="36" t="s">
        <v>370</v>
      </c>
      <c r="G431" s="37" t="s">
        <v>31</v>
      </c>
      <c r="H431" s="147"/>
      <c r="I431" s="147"/>
      <c r="J431" s="147"/>
      <c r="K431" s="147"/>
      <c r="L431" s="147"/>
      <c r="M431" s="147"/>
      <c r="N431" s="147"/>
      <c r="O431" s="147"/>
      <c r="P431" s="147"/>
      <c r="Q431" s="147"/>
      <c r="R431" s="147"/>
      <c r="S431" s="147"/>
      <c r="T431" s="147"/>
      <c r="U431" s="147"/>
      <c r="V431" s="147"/>
      <c r="W431" s="147">
        <f>W432</f>
        <v>2040000</v>
      </c>
      <c r="X431" s="147">
        <f t="shared" si="698"/>
        <v>1921764.64</v>
      </c>
      <c r="Y431" s="147">
        <f t="shared" si="698"/>
        <v>1845156.85</v>
      </c>
      <c r="Z431" s="61">
        <f t="shared" si="695"/>
        <v>2040000</v>
      </c>
      <c r="AA431" s="61">
        <f t="shared" si="696"/>
        <v>1921764.64</v>
      </c>
      <c r="AB431" s="61">
        <f t="shared" si="697"/>
        <v>1845156.85</v>
      </c>
    </row>
    <row r="432" spans="1:28" s="43" customFormat="1" ht="26.4">
      <c r="A432" s="262"/>
      <c r="B432" s="215" t="s">
        <v>33</v>
      </c>
      <c r="C432" s="36" t="s">
        <v>193</v>
      </c>
      <c r="D432" s="36" t="s">
        <v>20</v>
      </c>
      <c r="E432" s="36" t="s">
        <v>371</v>
      </c>
      <c r="F432" s="36" t="s">
        <v>370</v>
      </c>
      <c r="G432" s="37" t="s">
        <v>32</v>
      </c>
      <c r="H432" s="147"/>
      <c r="I432" s="147"/>
      <c r="J432" s="147"/>
      <c r="K432" s="147"/>
      <c r="L432" s="147"/>
      <c r="M432" s="147"/>
      <c r="N432" s="147"/>
      <c r="O432" s="147"/>
      <c r="P432" s="147"/>
      <c r="Q432" s="147"/>
      <c r="R432" s="147"/>
      <c r="S432" s="147"/>
      <c r="T432" s="147"/>
      <c r="U432" s="147"/>
      <c r="V432" s="147"/>
      <c r="W432" s="147">
        <v>2040000</v>
      </c>
      <c r="X432" s="147">
        <v>1921764.64</v>
      </c>
      <c r="Y432" s="147">
        <v>1845156.85</v>
      </c>
      <c r="Z432" s="61">
        <f t="shared" si="695"/>
        <v>2040000</v>
      </c>
      <c r="AA432" s="61">
        <f t="shared" si="696"/>
        <v>1921764.64</v>
      </c>
      <c r="AB432" s="61">
        <f t="shared" si="697"/>
        <v>1845156.85</v>
      </c>
    </row>
    <row r="433" spans="1:28" s="43" customFormat="1">
      <c r="A433" s="262"/>
      <c r="B433" s="93"/>
      <c r="C433" s="35"/>
      <c r="D433" s="35"/>
      <c r="E433" s="35"/>
      <c r="F433" s="35"/>
      <c r="G433" s="38"/>
      <c r="H433" s="147"/>
      <c r="I433" s="147"/>
      <c r="J433" s="147"/>
      <c r="K433" s="147"/>
      <c r="L433" s="147"/>
      <c r="M433" s="147"/>
      <c r="N433" s="147"/>
      <c r="O433" s="147"/>
      <c r="P433" s="147"/>
      <c r="Q433" s="147"/>
      <c r="R433" s="147"/>
      <c r="S433" s="147"/>
      <c r="T433" s="147"/>
      <c r="U433" s="147"/>
      <c r="V433" s="147"/>
      <c r="W433" s="147"/>
      <c r="X433" s="147"/>
      <c r="Y433" s="147"/>
      <c r="Z433" s="61"/>
      <c r="AA433" s="61"/>
      <c r="AB433" s="61"/>
    </row>
    <row r="434" spans="1:28" s="137" customFormat="1" ht="41.4">
      <c r="A434" s="84">
        <v>21</v>
      </c>
      <c r="B434" s="273" t="s">
        <v>376</v>
      </c>
      <c r="C434" s="129" t="s">
        <v>375</v>
      </c>
      <c r="D434" s="129" t="s">
        <v>20</v>
      </c>
      <c r="E434" s="129" t="s">
        <v>98</v>
      </c>
      <c r="F434" s="129" t="s">
        <v>99</v>
      </c>
      <c r="G434" s="130"/>
      <c r="H434" s="174"/>
      <c r="I434" s="174"/>
      <c r="J434" s="174"/>
      <c r="K434" s="174"/>
      <c r="L434" s="174"/>
      <c r="M434" s="174"/>
      <c r="N434" s="174"/>
      <c r="O434" s="174"/>
      <c r="P434" s="174"/>
      <c r="Q434" s="174"/>
      <c r="R434" s="174"/>
      <c r="S434" s="174"/>
      <c r="T434" s="174"/>
      <c r="U434" s="174"/>
      <c r="V434" s="174"/>
      <c r="W434" s="174">
        <f>W435</f>
        <v>310930</v>
      </c>
      <c r="X434" s="174">
        <f t="shared" ref="X434:Y436" si="699">X435</f>
        <v>0</v>
      </c>
      <c r="Y434" s="174">
        <f t="shared" si="699"/>
        <v>0</v>
      </c>
      <c r="Z434" s="255">
        <f t="shared" ref="Z434:Z437" si="700">T434+W434</f>
        <v>310930</v>
      </c>
      <c r="AA434" s="255">
        <f t="shared" ref="AA434:AA437" si="701">U434+X434</f>
        <v>0</v>
      </c>
      <c r="AB434" s="255">
        <f t="shared" ref="AB434:AB437" si="702">V434+Y434</f>
        <v>0</v>
      </c>
    </row>
    <row r="435" spans="1:28" s="43" customFormat="1">
      <c r="A435" s="262"/>
      <c r="B435" s="217" t="s">
        <v>427</v>
      </c>
      <c r="C435" s="36" t="s">
        <v>375</v>
      </c>
      <c r="D435" s="36" t="s">
        <v>20</v>
      </c>
      <c r="E435" s="36" t="s">
        <v>368</v>
      </c>
      <c r="F435" s="36" t="s">
        <v>369</v>
      </c>
      <c r="G435" s="37"/>
      <c r="H435" s="147"/>
      <c r="I435" s="147"/>
      <c r="J435" s="147"/>
      <c r="K435" s="147"/>
      <c r="L435" s="147"/>
      <c r="M435" s="147"/>
      <c r="N435" s="147"/>
      <c r="O435" s="147"/>
      <c r="P435" s="147"/>
      <c r="Q435" s="147"/>
      <c r="R435" s="147"/>
      <c r="S435" s="147"/>
      <c r="T435" s="147"/>
      <c r="U435" s="147"/>
      <c r="V435" s="147"/>
      <c r="W435" s="147">
        <f>W436</f>
        <v>310930</v>
      </c>
      <c r="X435" s="147">
        <f t="shared" si="699"/>
        <v>0</v>
      </c>
      <c r="Y435" s="147">
        <f t="shared" si="699"/>
        <v>0</v>
      </c>
      <c r="Z435" s="61">
        <f t="shared" si="700"/>
        <v>310930</v>
      </c>
      <c r="AA435" s="61">
        <f t="shared" si="701"/>
        <v>0</v>
      </c>
      <c r="AB435" s="61">
        <f t="shared" si="702"/>
        <v>0</v>
      </c>
    </row>
    <row r="436" spans="1:28" s="43" customFormat="1" ht="26.4">
      <c r="A436" s="262"/>
      <c r="B436" s="271" t="s">
        <v>172</v>
      </c>
      <c r="C436" s="36" t="s">
        <v>375</v>
      </c>
      <c r="D436" s="36" t="s">
        <v>20</v>
      </c>
      <c r="E436" s="36" t="s">
        <v>368</v>
      </c>
      <c r="F436" s="36" t="s">
        <v>369</v>
      </c>
      <c r="G436" s="37" t="s">
        <v>31</v>
      </c>
      <c r="H436" s="147"/>
      <c r="I436" s="147"/>
      <c r="J436" s="147"/>
      <c r="K436" s="147"/>
      <c r="L436" s="147"/>
      <c r="M436" s="147"/>
      <c r="N436" s="147"/>
      <c r="O436" s="147"/>
      <c r="P436" s="147"/>
      <c r="Q436" s="147"/>
      <c r="R436" s="147"/>
      <c r="S436" s="147"/>
      <c r="T436" s="147"/>
      <c r="U436" s="147"/>
      <c r="V436" s="147"/>
      <c r="W436" s="147">
        <f>W437</f>
        <v>310930</v>
      </c>
      <c r="X436" s="147">
        <f t="shared" si="699"/>
        <v>0</v>
      </c>
      <c r="Y436" s="147">
        <f t="shared" si="699"/>
        <v>0</v>
      </c>
      <c r="Z436" s="61">
        <f t="shared" si="700"/>
        <v>310930</v>
      </c>
      <c r="AA436" s="61">
        <f t="shared" si="701"/>
        <v>0</v>
      </c>
      <c r="AB436" s="61">
        <f t="shared" si="702"/>
        <v>0</v>
      </c>
    </row>
    <row r="437" spans="1:28" s="43" customFormat="1" ht="26.4">
      <c r="A437" s="262"/>
      <c r="B437" s="272" t="s">
        <v>33</v>
      </c>
      <c r="C437" s="36" t="s">
        <v>375</v>
      </c>
      <c r="D437" s="36" t="s">
        <v>20</v>
      </c>
      <c r="E437" s="36" t="s">
        <v>368</v>
      </c>
      <c r="F437" s="36" t="s">
        <v>369</v>
      </c>
      <c r="G437" s="37" t="s">
        <v>32</v>
      </c>
      <c r="H437" s="147"/>
      <c r="I437" s="147"/>
      <c r="J437" s="147"/>
      <c r="K437" s="147"/>
      <c r="L437" s="147"/>
      <c r="M437" s="147"/>
      <c r="N437" s="147"/>
      <c r="O437" s="147"/>
      <c r="P437" s="147"/>
      <c r="Q437" s="147"/>
      <c r="R437" s="147"/>
      <c r="S437" s="147"/>
      <c r="T437" s="147"/>
      <c r="U437" s="147"/>
      <c r="V437" s="147"/>
      <c r="W437" s="147">
        <v>310930</v>
      </c>
      <c r="X437" s="147"/>
      <c r="Y437" s="147"/>
      <c r="Z437" s="61">
        <f t="shared" si="700"/>
        <v>310930</v>
      </c>
      <c r="AA437" s="61">
        <f t="shared" si="701"/>
        <v>0</v>
      </c>
      <c r="AB437" s="61">
        <f t="shared" si="702"/>
        <v>0</v>
      </c>
    </row>
    <row r="438" spans="1:28" s="43" customFormat="1">
      <c r="A438" s="262"/>
      <c r="B438" s="93"/>
      <c r="C438" s="35"/>
      <c r="D438" s="35"/>
      <c r="E438" s="35"/>
      <c r="F438" s="35"/>
      <c r="G438" s="38"/>
      <c r="H438" s="147"/>
      <c r="I438" s="147"/>
      <c r="J438" s="147"/>
      <c r="K438" s="147"/>
      <c r="L438" s="147"/>
      <c r="M438" s="147"/>
      <c r="N438" s="147"/>
      <c r="O438" s="147"/>
      <c r="P438" s="147"/>
      <c r="Q438" s="147"/>
      <c r="R438" s="147"/>
      <c r="S438" s="147"/>
      <c r="T438" s="147"/>
      <c r="U438" s="147"/>
      <c r="V438" s="147"/>
      <c r="W438" s="147"/>
      <c r="X438" s="147"/>
      <c r="Y438" s="147"/>
      <c r="Z438" s="147"/>
      <c r="AA438" s="147"/>
      <c r="AB438" s="147"/>
    </row>
    <row r="439" spans="1:28" s="137" customFormat="1" ht="41.4">
      <c r="A439" s="84">
        <v>22</v>
      </c>
      <c r="B439" s="173" t="s">
        <v>275</v>
      </c>
      <c r="C439" s="141" t="s">
        <v>276</v>
      </c>
      <c r="D439" s="141" t="s">
        <v>20</v>
      </c>
      <c r="E439" s="141" t="s">
        <v>98</v>
      </c>
      <c r="F439" s="141" t="s">
        <v>99</v>
      </c>
      <c r="G439" s="142"/>
      <c r="H439" s="174">
        <f>H440</f>
        <v>1000000</v>
      </c>
      <c r="I439" s="174">
        <f t="shared" ref="I439:M441" si="703">I440</f>
        <v>0</v>
      </c>
      <c r="J439" s="174">
        <f t="shared" si="703"/>
        <v>0</v>
      </c>
      <c r="K439" s="174">
        <f t="shared" si="703"/>
        <v>0</v>
      </c>
      <c r="L439" s="174">
        <f t="shared" si="703"/>
        <v>0</v>
      </c>
      <c r="M439" s="174">
        <f t="shared" si="703"/>
        <v>0</v>
      </c>
      <c r="N439" s="174">
        <f t="shared" si="607"/>
        <v>1000000</v>
      </c>
      <c r="O439" s="174">
        <f t="shared" si="608"/>
        <v>0</v>
      </c>
      <c r="P439" s="174">
        <f t="shared" si="609"/>
        <v>0</v>
      </c>
      <c r="Q439" s="174">
        <f t="shared" ref="Q439:S441" si="704">Q440</f>
        <v>0</v>
      </c>
      <c r="R439" s="174">
        <f t="shared" si="704"/>
        <v>0</v>
      </c>
      <c r="S439" s="174">
        <f t="shared" si="704"/>
        <v>0</v>
      </c>
      <c r="T439" s="174">
        <f t="shared" ref="T439:T442" si="705">N439+Q439</f>
        <v>1000000</v>
      </c>
      <c r="U439" s="174">
        <f t="shared" ref="U439:U442" si="706">O439+R439</f>
        <v>0</v>
      </c>
      <c r="V439" s="174">
        <f t="shared" ref="V439:V442" si="707">P439+S439</f>
        <v>0</v>
      </c>
      <c r="W439" s="174">
        <f>W440+W491</f>
        <v>7747286</v>
      </c>
      <c r="X439" s="174">
        <f>X440+X491</f>
        <v>0</v>
      </c>
      <c r="Y439" s="174">
        <f>Y440+Y491</f>
        <v>0</v>
      </c>
      <c r="Z439" s="174">
        <f t="shared" ref="Z439:Z442" si="708">T439+W439</f>
        <v>8747286</v>
      </c>
      <c r="AA439" s="174">
        <f t="shared" ref="AA439:AA442" si="709">U439+X439</f>
        <v>0</v>
      </c>
      <c r="AB439" s="174">
        <f t="shared" ref="AB439:AB442" si="710">V439+Y439</f>
        <v>0</v>
      </c>
    </row>
    <row r="440" spans="1:28" s="43" customFormat="1" ht="26.4">
      <c r="A440" s="183"/>
      <c r="B440" s="216" t="s">
        <v>288</v>
      </c>
      <c r="C440" s="188" t="s">
        <v>276</v>
      </c>
      <c r="D440" s="188" t="s">
        <v>20</v>
      </c>
      <c r="E440" s="188" t="s">
        <v>98</v>
      </c>
      <c r="F440" s="188" t="s">
        <v>289</v>
      </c>
      <c r="G440" s="202"/>
      <c r="H440" s="147">
        <f>H441</f>
        <v>1000000</v>
      </c>
      <c r="I440" s="147">
        <f t="shared" si="703"/>
        <v>0</v>
      </c>
      <c r="J440" s="147">
        <f t="shared" si="703"/>
        <v>0</v>
      </c>
      <c r="K440" s="147">
        <f t="shared" si="703"/>
        <v>0</v>
      </c>
      <c r="L440" s="147">
        <f t="shared" si="703"/>
        <v>0</v>
      </c>
      <c r="M440" s="147">
        <f t="shared" si="703"/>
        <v>0</v>
      </c>
      <c r="N440" s="147">
        <f t="shared" si="607"/>
        <v>1000000</v>
      </c>
      <c r="O440" s="147">
        <f t="shared" si="608"/>
        <v>0</v>
      </c>
      <c r="P440" s="147">
        <f t="shared" si="609"/>
        <v>0</v>
      </c>
      <c r="Q440" s="147">
        <f t="shared" si="704"/>
        <v>0</v>
      </c>
      <c r="R440" s="147">
        <f t="shared" si="704"/>
        <v>0</v>
      </c>
      <c r="S440" s="147">
        <f t="shared" si="704"/>
        <v>0</v>
      </c>
      <c r="T440" s="147">
        <f t="shared" si="705"/>
        <v>1000000</v>
      </c>
      <c r="U440" s="147">
        <f t="shared" si="706"/>
        <v>0</v>
      </c>
      <c r="V440" s="147">
        <f t="shared" si="707"/>
        <v>0</v>
      </c>
      <c r="W440" s="147">
        <f>W441+W443+W446+W449+W452+W455+W458+W461+W464+W467+W470+W473+W476+W479+W488+W482+W485</f>
        <v>-252714</v>
      </c>
      <c r="X440" s="147">
        <f>X441+X443+X446+X449+X452+X455+X458+X461+X464+X467+X470+X473+X476+X479+X488+X482+X485</f>
        <v>0</v>
      </c>
      <c r="Y440" s="147">
        <f>Y441+Y443+Y446+Y449+Y452+Y455+Y458+Y461+Y464+Y467+Y470+Y473+Y476+Y479+Y488+Y482+Y485</f>
        <v>0</v>
      </c>
      <c r="Z440" s="147">
        <f t="shared" si="708"/>
        <v>747286</v>
      </c>
      <c r="AA440" s="147">
        <f t="shared" si="709"/>
        <v>0</v>
      </c>
      <c r="AB440" s="147">
        <f t="shared" si="710"/>
        <v>0</v>
      </c>
    </row>
    <row r="441" spans="1:28" s="43" customFormat="1" ht="26.4">
      <c r="A441" s="183"/>
      <c r="B441" s="127" t="s">
        <v>172</v>
      </c>
      <c r="C441" s="188" t="s">
        <v>276</v>
      </c>
      <c r="D441" s="188" t="s">
        <v>20</v>
      </c>
      <c r="E441" s="188" t="s">
        <v>98</v>
      </c>
      <c r="F441" s="188" t="s">
        <v>289</v>
      </c>
      <c r="G441" s="202" t="s">
        <v>31</v>
      </c>
      <c r="H441" s="147">
        <f>H442</f>
        <v>1000000</v>
      </c>
      <c r="I441" s="147">
        <f t="shared" si="703"/>
        <v>0</v>
      </c>
      <c r="J441" s="147">
        <f t="shared" si="703"/>
        <v>0</v>
      </c>
      <c r="K441" s="147">
        <f t="shared" si="703"/>
        <v>0</v>
      </c>
      <c r="L441" s="147">
        <f t="shared" si="703"/>
        <v>0</v>
      </c>
      <c r="M441" s="147">
        <f t="shared" si="703"/>
        <v>0</v>
      </c>
      <c r="N441" s="147">
        <f t="shared" si="607"/>
        <v>1000000</v>
      </c>
      <c r="O441" s="147">
        <f t="shared" si="608"/>
        <v>0</v>
      </c>
      <c r="P441" s="147">
        <f t="shared" si="609"/>
        <v>0</v>
      </c>
      <c r="Q441" s="147">
        <f t="shared" si="704"/>
        <v>0</v>
      </c>
      <c r="R441" s="147">
        <f t="shared" si="704"/>
        <v>0</v>
      </c>
      <c r="S441" s="147">
        <f t="shared" si="704"/>
        <v>0</v>
      </c>
      <c r="T441" s="147">
        <f t="shared" si="705"/>
        <v>1000000</v>
      </c>
      <c r="U441" s="147">
        <f t="shared" si="706"/>
        <v>0</v>
      </c>
      <c r="V441" s="147">
        <f t="shared" si="707"/>
        <v>0</v>
      </c>
      <c r="W441" s="147">
        <f t="shared" ref="W441:Y441" si="711">W442</f>
        <v>-1000000</v>
      </c>
      <c r="X441" s="147">
        <f t="shared" si="711"/>
        <v>0</v>
      </c>
      <c r="Y441" s="147">
        <f t="shared" si="711"/>
        <v>0</v>
      </c>
      <c r="Z441" s="147">
        <f t="shared" si="708"/>
        <v>0</v>
      </c>
      <c r="AA441" s="147">
        <f t="shared" si="709"/>
        <v>0</v>
      </c>
      <c r="AB441" s="147">
        <f t="shared" si="710"/>
        <v>0</v>
      </c>
    </row>
    <row r="442" spans="1:28" s="43" customFormat="1" ht="26.4">
      <c r="A442" s="183"/>
      <c r="B442" s="216" t="s">
        <v>33</v>
      </c>
      <c r="C442" s="188" t="s">
        <v>276</v>
      </c>
      <c r="D442" s="188" t="s">
        <v>20</v>
      </c>
      <c r="E442" s="188" t="s">
        <v>98</v>
      </c>
      <c r="F442" s="188" t="s">
        <v>289</v>
      </c>
      <c r="G442" s="202" t="s">
        <v>32</v>
      </c>
      <c r="H442" s="147">
        <v>1000000</v>
      </c>
      <c r="I442" s="147"/>
      <c r="J442" s="147"/>
      <c r="K442" s="147"/>
      <c r="L442" s="147"/>
      <c r="M442" s="147"/>
      <c r="N442" s="147">
        <f t="shared" si="607"/>
        <v>1000000</v>
      </c>
      <c r="O442" s="147">
        <f t="shared" si="608"/>
        <v>0</v>
      </c>
      <c r="P442" s="147">
        <f t="shared" si="609"/>
        <v>0</v>
      </c>
      <c r="Q442" s="147"/>
      <c r="R442" s="147"/>
      <c r="S442" s="147"/>
      <c r="T442" s="147">
        <f t="shared" si="705"/>
        <v>1000000</v>
      </c>
      <c r="U442" s="147">
        <f t="shared" si="706"/>
        <v>0</v>
      </c>
      <c r="V442" s="147">
        <f t="shared" si="707"/>
        <v>0</v>
      </c>
      <c r="W442" s="147">
        <v>-1000000</v>
      </c>
      <c r="X442" s="147"/>
      <c r="Y442" s="147"/>
      <c r="Z442" s="147">
        <f t="shared" si="708"/>
        <v>0</v>
      </c>
      <c r="AA442" s="147">
        <f t="shared" si="709"/>
        <v>0</v>
      </c>
      <c r="AB442" s="147">
        <f t="shared" si="710"/>
        <v>0</v>
      </c>
    </row>
    <row r="443" spans="1:28" s="43" customFormat="1">
      <c r="A443" s="106"/>
      <c r="B443" s="103" t="s">
        <v>394</v>
      </c>
      <c r="C443" s="36" t="s">
        <v>276</v>
      </c>
      <c r="D443" s="36" t="s">
        <v>20</v>
      </c>
      <c r="E443" s="36" t="s">
        <v>98</v>
      </c>
      <c r="F443" s="36" t="s">
        <v>405</v>
      </c>
      <c r="G443" s="37"/>
      <c r="H443" s="147"/>
      <c r="I443" s="147"/>
      <c r="J443" s="147"/>
      <c r="K443" s="147"/>
      <c r="L443" s="147"/>
      <c r="M443" s="147"/>
      <c r="N443" s="147"/>
      <c r="O443" s="147"/>
      <c r="P443" s="147"/>
      <c r="Q443" s="147"/>
      <c r="R443" s="147"/>
      <c r="S443" s="147"/>
      <c r="T443" s="147"/>
      <c r="U443" s="147"/>
      <c r="V443" s="147"/>
      <c r="W443" s="147">
        <f>W444</f>
        <v>19090</v>
      </c>
      <c r="X443" s="147">
        <f t="shared" ref="X443:Y444" si="712">X444</f>
        <v>0</v>
      </c>
      <c r="Y443" s="147">
        <f t="shared" si="712"/>
        <v>0</v>
      </c>
      <c r="Z443" s="147">
        <f t="shared" ref="Z443:Z506" si="713">T443+W443</f>
        <v>19090</v>
      </c>
      <c r="AA443" s="147">
        <f t="shared" ref="AA443:AA506" si="714">U443+X443</f>
        <v>0</v>
      </c>
      <c r="AB443" s="147">
        <f t="shared" ref="AB443:AB506" si="715">V443+Y443</f>
        <v>0</v>
      </c>
    </row>
    <row r="444" spans="1:28" s="43" customFormat="1" ht="26.4">
      <c r="A444" s="262"/>
      <c r="B444" s="214" t="s">
        <v>172</v>
      </c>
      <c r="C444" s="36" t="s">
        <v>276</v>
      </c>
      <c r="D444" s="36" t="s">
        <v>20</v>
      </c>
      <c r="E444" s="36" t="s">
        <v>98</v>
      </c>
      <c r="F444" s="36" t="s">
        <v>405</v>
      </c>
      <c r="G444" s="37" t="s">
        <v>31</v>
      </c>
      <c r="H444" s="147"/>
      <c r="I444" s="147"/>
      <c r="J444" s="147"/>
      <c r="K444" s="147"/>
      <c r="L444" s="147"/>
      <c r="M444" s="147"/>
      <c r="N444" s="147"/>
      <c r="O444" s="147"/>
      <c r="P444" s="147"/>
      <c r="Q444" s="147"/>
      <c r="R444" s="147"/>
      <c r="S444" s="147"/>
      <c r="T444" s="147"/>
      <c r="U444" s="147"/>
      <c r="V444" s="147"/>
      <c r="W444" s="147">
        <f>W445</f>
        <v>19090</v>
      </c>
      <c r="X444" s="147">
        <f t="shared" si="712"/>
        <v>0</v>
      </c>
      <c r="Y444" s="147">
        <f t="shared" si="712"/>
        <v>0</v>
      </c>
      <c r="Z444" s="147">
        <f t="shared" si="713"/>
        <v>19090</v>
      </c>
      <c r="AA444" s="147">
        <f t="shared" si="714"/>
        <v>0</v>
      </c>
      <c r="AB444" s="147">
        <f t="shared" si="715"/>
        <v>0</v>
      </c>
    </row>
    <row r="445" spans="1:28" s="43" customFormat="1" ht="26.4">
      <c r="A445" s="262"/>
      <c r="B445" s="215" t="s">
        <v>33</v>
      </c>
      <c r="C445" s="36" t="s">
        <v>276</v>
      </c>
      <c r="D445" s="36" t="s">
        <v>20</v>
      </c>
      <c r="E445" s="36" t="s">
        <v>98</v>
      </c>
      <c r="F445" s="36" t="s">
        <v>405</v>
      </c>
      <c r="G445" s="37" t="s">
        <v>32</v>
      </c>
      <c r="H445" s="147"/>
      <c r="I445" s="147"/>
      <c r="J445" s="147"/>
      <c r="K445" s="147"/>
      <c r="L445" s="147"/>
      <c r="M445" s="147"/>
      <c r="N445" s="147"/>
      <c r="O445" s="147"/>
      <c r="P445" s="147"/>
      <c r="Q445" s="147"/>
      <c r="R445" s="147"/>
      <c r="S445" s="147"/>
      <c r="T445" s="147"/>
      <c r="U445" s="147"/>
      <c r="V445" s="147"/>
      <c r="W445" s="147">
        <v>19090</v>
      </c>
      <c r="X445" s="147"/>
      <c r="Y445" s="147"/>
      <c r="Z445" s="147">
        <f t="shared" si="713"/>
        <v>19090</v>
      </c>
      <c r="AA445" s="147">
        <f t="shared" si="714"/>
        <v>0</v>
      </c>
      <c r="AB445" s="147">
        <f t="shared" si="715"/>
        <v>0</v>
      </c>
    </row>
    <row r="446" spans="1:28" s="43" customFormat="1" ht="26.4">
      <c r="A446" s="262"/>
      <c r="B446" s="103" t="s">
        <v>395</v>
      </c>
      <c r="C446" s="36" t="s">
        <v>276</v>
      </c>
      <c r="D446" s="36" t="s">
        <v>20</v>
      </c>
      <c r="E446" s="36" t="s">
        <v>98</v>
      </c>
      <c r="F446" s="36" t="s">
        <v>406</v>
      </c>
      <c r="G446" s="37"/>
      <c r="H446" s="147"/>
      <c r="I446" s="147"/>
      <c r="J446" s="147"/>
      <c r="K446" s="147"/>
      <c r="L446" s="147"/>
      <c r="M446" s="147"/>
      <c r="N446" s="147"/>
      <c r="O446" s="147"/>
      <c r="P446" s="147"/>
      <c r="Q446" s="147"/>
      <c r="R446" s="147"/>
      <c r="S446" s="147"/>
      <c r="T446" s="147"/>
      <c r="U446" s="147"/>
      <c r="V446" s="147"/>
      <c r="W446" s="147">
        <f>W447</f>
        <v>79762</v>
      </c>
      <c r="X446" s="147">
        <f t="shared" ref="X446:Y447" si="716">X447</f>
        <v>0</v>
      </c>
      <c r="Y446" s="147">
        <f t="shared" si="716"/>
        <v>0</v>
      </c>
      <c r="Z446" s="147">
        <f t="shared" si="713"/>
        <v>79762</v>
      </c>
      <c r="AA446" s="147">
        <f t="shared" si="714"/>
        <v>0</v>
      </c>
      <c r="AB446" s="147">
        <f t="shared" si="715"/>
        <v>0</v>
      </c>
    </row>
    <row r="447" spans="1:28" s="43" customFormat="1" ht="26.4">
      <c r="A447" s="262"/>
      <c r="B447" s="214" t="s">
        <v>172</v>
      </c>
      <c r="C447" s="36" t="s">
        <v>276</v>
      </c>
      <c r="D447" s="36" t="s">
        <v>20</v>
      </c>
      <c r="E447" s="36" t="s">
        <v>98</v>
      </c>
      <c r="F447" s="36" t="s">
        <v>406</v>
      </c>
      <c r="G447" s="37" t="s">
        <v>31</v>
      </c>
      <c r="H447" s="147"/>
      <c r="I447" s="147"/>
      <c r="J447" s="147"/>
      <c r="K447" s="147"/>
      <c r="L447" s="147"/>
      <c r="M447" s="147"/>
      <c r="N447" s="147"/>
      <c r="O447" s="147"/>
      <c r="P447" s="147"/>
      <c r="Q447" s="147"/>
      <c r="R447" s="147"/>
      <c r="S447" s="147"/>
      <c r="T447" s="147"/>
      <c r="U447" s="147"/>
      <c r="V447" s="147"/>
      <c r="W447" s="147">
        <f>W448</f>
        <v>79762</v>
      </c>
      <c r="X447" s="147">
        <f t="shared" si="716"/>
        <v>0</v>
      </c>
      <c r="Y447" s="147">
        <f t="shared" si="716"/>
        <v>0</v>
      </c>
      <c r="Z447" s="147">
        <f t="shared" si="713"/>
        <v>79762</v>
      </c>
      <c r="AA447" s="147">
        <f t="shared" si="714"/>
        <v>0</v>
      </c>
      <c r="AB447" s="147">
        <f t="shared" si="715"/>
        <v>0</v>
      </c>
    </row>
    <row r="448" spans="1:28" s="43" customFormat="1" ht="26.4">
      <c r="A448" s="262"/>
      <c r="B448" s="215" t="s">
        <v>33</v>
      </c>
      <c r="C448" s="36" t="s">
        <v>276</v>
      </c>
      <c r="D448" s="36" t="s">
        <v>20</v>
      </c>
      <c r="E448" s="36" t="s">
        <v>98</v>
      </c>
      <c r="F448" s="36" t="s">
        <v>406</v>
      </c>
      <c r="G448" s="37" t="s">
        <v>32</v>
      </c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>
        <v>79762</v>
      </c>
      <c r="X448" s="147"/>
      <c r="Y448" s="147"/>
      <c r="Z448" s="147">
        <f t="shared" si="713"/>
        <v>79762</v>
      </c>
      <c r="AA448" s="147">
        <f t="shared" si="714"/>
        <v>0</v>
      </c>
      <c r="AB448" s="147">
        <f t="shared" si="715"/>
        <v>0</v>
      </c>
    </row>
    <row r="449" spans="1:28" s="43" customFormat="1">
      <c r="A449" s="262"/>
      <c r="B449" s="103" t="s">
        <v>396</v>
      </c>
      <c r="C449" s="36" t="s">
        <v>276</v>
      </c>
      <c r="D449" s="36" t="s">
        <v>20</v>
      </c>
      <c r="E449" s="36" t="s">
        <v>98</v>
      </c>
      <c r="F449" s="36" t="s">
        <v>407</v>
      </c>
      <c r="G449" s="37"/>
      <c r="H449" s="147"/>
      <c r="I449" s="147"/>
      <c r="J449" s="147"/>
      <c r="K449" s="147"/>
      <c r="L449" s="147"/>
      <c r="M449" s="147"/>
      <c r="N449" s="147"/>
      <c r="O449" s="147"/>
      <c r="P449" s="147"/>
      <c r="Q449" s="147"/>
      <c r="R449" s="147"/>
      <c r="S449" s="147"/>
      <c r="T449" s="147"/>
      <c r="U449" s="147"/>
      <c r="V449" s="147"/>
      <c r="W449" s="147">
        <f>W450</f>
        <v>115370</v>
      </c>
      <c r="X449" s="147">
        <f t="shared" ref="X449:Y450" si="717">X450</f>
        <v>0</v>
      </c>
      <c r="Y449" s="147">
        <f t="shared" si="717"/>
        <v>0</v>
      </c>
      <c r="Z449" s="147">
        <f t="shared" si="713"/>
        <v>115370</v>
      </c>
      <c r="AA449" s="147">
        <f t="shared" si="714"/>
        <v>0</v>
      </c>
      <c r="AB449" s="147">
        <f t="shared" si="715"/>
        <v>0</v>
      </c>
    </row>
    <row r="450" spans="1:28" s="43" customFormat="1" ht="26.4">
      <c r="A450" s="262"/>
      <c r="B450" s="214" t="s">
        <v>172</v>
      </c>
      <c r="C450" s="36" t="s">
        <v>276</v>
      </c>
      <c r="D450" s="36" t="s">
        <v>20</v>
      </c>
      <c r="E450" s="36" t="s">
        <v>98</v>
      </c>
      <c r="F450" s="36" t="s">
        <v>407</v>
      </c>
      <c r="G450" s="37" t="s">
        <v>31</v>
      </c>
      <c r="H450" s="147"/>
      <c r="I450" s="147"/>
      <c r="J450" s="147"/>
      <c r="K450" s="147"/>
      <c r="L450" s="147"/>
      <c r="M450" s="147"/>
      <c r="N450" s="147"/>
      <c r="O450" s="147"/>
      <c r="P450" s="147"/>
      <c r="Q450" s="147"/>
      <c r="R450" s="147"/>
      <c r="S450" s="147"/>
      <c r="T450" s="147"/>
      <c r="U450" s="147"/>
      <c r="V450" s="147"/>
      <c r="W450" s="147">
        <f>W451</f>
        <v>115370</v>
      </c>
      <c r="X450" s="147">
        <f t="shared" si="717"/>
        <v>0</v>
      </c>
      <c r="Y450" s="147">
        <f t="shared" si="717"/>
        <v>0</v>
      </c>
      <c r="Z450" s="147">
        <f t="shared" si="713"/>
        <v>115370</v>
      </c>
      <c r="AA450" s="147">
        <f t="shared" si="714"/>
        <v>0</v>
      </c>
      <c r="AB450" s="147">
        <f t="shared" si="715"/>
        <v>0</v>
      </c>
    </row>
    <row r="451" spans="1:28" s="43" customFormat="1" ht="26.4">
      <c r="A451" s="262"/>
      <c r="B451" s="215" t="s">
        <v>33</v>
      </c>
      <c r="C451" s="36" t="s">
        <v>276</v>
      </c>
      <c r="D451" s="36" t="s">
        <v>20</v>
      </c>
      <c r="E451" s="36" t="s">
        <v>98</v>
      </c>
      <c r="F451" s="36" t="s">
        <v>407</v>
      </c>
      <c r="G451" s="37" t="s">
        <v>32</v>
      </c>
      <c r="H451" s="147"/>
      <c r="I451" s="147"/>
      <c r="J451" s="147"/>
      <c r="K451" s="147"/>
      <c r="L451" s="147"/>
      <c r="M451" s="147"/>
      <c r="N451" s="147"/>
      <c r="O451" s="147"/>
      <c r="P451" s="147"/>
      <c r="Q451" s="147"/>
      <c r="R451" s="147"/>
      <c r="S451" s="147"/>
      <c r="T451" s="147"/>
      <c r="U451" s="147"/>
      <c r="V451" s="147"/>
      <c r="W451" s="147">
        <v>115370</v>
      </c>
      <c r="X451" s="147"/>
      <c r="Y451" s="147"/>
      <c r="Z451" s="147">
        <f t="shared" si="713"/>
        <v>115370</v>
      </c>
      <c r="AA451" s="147">
        <f t="shared" si="714"/>
        <v>0</v>
      </c>
      <c r="AB451" s="147">
        <f t="shared" si="715"/>
        <v>0</v>
      </c>
    </row>
    <row r="452" spans="1:28" s="43" customFormat="1">
      <c r="A452" s="262"/>
      <c r="B452" s="103" t="s">
        <v>397</v>
      </c>
      <c r="C452" s="36" t="s">
        <v>276</v>
      </c>
      <c r="D452" s="36" t="s">
        <v>20</v>
      </c>
      <c r="E452" s="36" t="s">
        <v>98</v>
      </c>
      <c r="F452" s="36" t="s">
        <v>408</v>
      </c>
      <c r="G452" s="37"/>
      <c r="H452" s="147"/>
      <c r="I452" s="147"/>
      <c r="J452" s="147"/>
      <c r="K452" s="147"/>
      <c r="L452" s="147"/>
      <c r="M452" s="147"/>
      <c r="N452" s="147"/>
      <c r="O452" s="147"/>
      <c r="P452" s="147"/>
      <c r="Q452" s="147"/>
      <c r="R452" s="147"/>
      <c r="S452" s="147"/>
      <c r="T452" s="147"/>
      <c r="U452" s="147"/>
      <c r="V452" s="147"/>
      <c r="W452" s="147">
        <f>W453</f>
        <v>129922</v>
      </c>
      <c r="X452" s="147">
        <f t="shared" ref="X452:Y453" si="718">X453</f>
        <v>0</v>
      </c>
      <c r="Y452" s="147">
        <f t="shared" si="718"/>
        <v>0</v>
      </c>
      <c r="Z452" s="147">
        <f t="shared" si="713"/>
        <v>129922</v>
      </c>
      <c r="AA452" s="147">
        <f t="shared" si="714"/>
        <v>0</v>
      </c>
      <c r="AB452" s="147">
        <f t="shared" si="715"/>
        <v>0</v>
      </c>
    </row>
    <row r="453" spans="1:28" s="43" customFormat="1" ht="26.4">
      <c r="A453" s="262"/>
      <c r="B453" s="214" t="s">
        <v>172</v>
      </c>
      <c r="C453" s="36" t="s">
        <v>276</v>
      </c>
      <c r="D453" s="36" t="s">
        <v>20</v>
      </c>
      <c r="E453" s="36" t="s">
        <v>98</v>
      </c>
      <c r="F453" s="36" t="s">
        <v>408</v>
      </c>
      <c r="G453" s="37" t="s">
        <v>31</v>
      </c>
      <c r="H453" s="147"/>
      <c r="I453" s="147"/>
      <c r="J453" s="147"/>
      <c r="K453" s="147"/>
      <c r="L453" s="147"/>
      <c r="M453" s="147"/>
      <c r="N453" s="147"/>
      <c r="O453" s="147"/>
      <c r="P453" s="147"/>
      <c r="Q453" s="147"/>
      <c r="R453" s="147"/>
      <c r="S453" s="147"/>
      <c r="T453" s="147"/>
      <c r="U453" s="147"/>
      <c r="V453" s="147"/>
      <c r="W453" s="147">
        <f>W454</f>
        <v>129922</v>
      </c>
      <c r="X453" s="147">
        <f t="shared" si="718"/>
        <v>0</v>
      </c>
      <c r="Y453" s="147">
        <f t="shared" si="718"/>
        <v>0</v>
      </c>
      <c r="Z453" s="147">
        <f t="shared" si="713"/>
        <v>129922</v>
      </c>
      <c r="AA453" s="147">
        <f t="shared" si="714"/>
        <v>0</v>
      </c>
      <c r="AB453" s="147">
        <f t="shared" si="715"/>
        <v>0</v>
      </c>
    </row>
    <row r="454" spans="1:28" s="43" customFormat="1" ht="26.4">
      <c r="A454" s="262"/>
      <c r="B454" s="215" t="s">
        <v>33</v>
      </c>
      <c r="C454" s="36" t="s">
        <v>276</v>
      </c>
      <c r="D454" s="36" t="s">
        <v>20</v>
      </c>
      <c r="E454" s="36" t="s">
        <v>98</v>
      </c>
      <c r="F454" s="36" t="s">
        <v>408</v>
      </c>
      <c r="G454" s="37" t="s">
        <v>32</v>
      </c>
      <c r="H454" s="147"/>
      <c r="I454" s="147"/>
      <c r="J454" s="147"/>
      <c r="K454" s="147"/>
      <c r="L454" s="147"/>
      <c r="M454" s="147"/>
      <c r="N454" s="147"/>
      <c r="O454" s="147"/>
      <c r="P454" s="147"/>
      <c r="Q454" s="147"/>
      <c r="R454" s="147"/>
      <c r="S454" s="147"/>
      <c r="T454" s="147"/>
      <c r="U454" s="147"/>
      <c r="V454" s="147"/>
      <c r="W454" s="147">
        <v>129922</v>
      </c>
      <c r="X454" s="147"/>
      <c r="Y454" s="147"/>
      <c r="Z454" s="147">
        <f t="shared" si="713"/>
        <v>129922</v>
      </c>
      <c r="AA454" s="147">
        <f t="shared" si="714"/>
        <v>0</v>
      </c>
      <c r="AB454" s="147">
        <f t="shared" si="715"/>
        <v>0</v>
      </c>
    </row>
    <row r="455" spans="1:28" s="43" customFormat="1" ht="26.4">
      <c r="A455" s="262"/>
      <c r="B455" s="199" t="s">
        <v>390</v>
      </c>
      <c r="C455" s="188" t="s">
        <v>276</v>
      </c>
      <c r="D455" s="188" t="s">
        <v>20</v>
      </c>
      <c r="E455" s="188" t="s">
        <v>98</v>
      </c>
      <c r="F455" s="188" t="s">
        <v>384</v>
      </c>
      <c r="G455" s="202"/>
      <c r="H455" s="147"/>
      <c r="I455" s="147"/>
      <c r="J455" s="147"/>
      <c r="K455" s="147"/>
      <c r="L455" s="147"/>
      <c r="M455" s="147"/>
      <c r="N455" s="147"/>
      <c r="O455" s="147"/>
      <c r="P455" s="147"/>
      <c r="Q455" s="147"/>
      <c r="R455" s="147"/>
      <c r="S455" s="147"/>
      <c r="T455" s="147"/>
      <c r="U455" s="147"/>
      <c r="V455" s="147"/>
      <c r="W455" s="147">
        <f>W456</f>
        <v>160534</v>
      </c>
      <c r="X455" s="147">
        <f t="shared" ref="X455:Y456" si="719">X456</f>
        <v>0</v>
      </c>
      <c r="Y455" s="147">
        <f t="shared" si="719"/>
        <v>0</v>
      </c>
      <c r="Z455" s="147">
        <f t="shared" si="713"/>
        <v>160534</v>
      </c>
      <c r="AA455" s="147">
        <f t="shared" si="714"/>
        <v>0</v>
      </c>
      <c r="AB455" s="147">
        <f t="shared" si="715"/>
        <v>0</v>
      </c>
    </row>
    <row r="456" spans="1:28" s="43" customFormat="1" ht="26.4">
      <c r="A456" s="262"/>
      <c r="B456" s="200" t="s">
        <v>40</v>
      </c>
      <c r="C456" s="188" t="s">
        <v>276</v>
      </c>
      <c r="D456" s="188" t="s">
        <v>20</v>
      </c>
      <c r="E456" s="188" t="s">
        <v>98</v>
      </c>
      <c r="F456" s="188" t="s">
        <v>384</v>
      </c>
      <c r="G456" s="202" t="s">
        <v>38</v>
      </c>
      <c r="H456" s="147"/>
      <c r="I456" s="147"/>
      <c r="J456" s="147"/>
      <c r="K456" s="147"/>
      <c r="L456" s="147"/>
      <c r="M456" s="147"/>
      <c r="N456" s="147"/>
      <c r="O456" s="147"/>
      <c r="P456" s="147"/>
      <c r="Q456" s="147"/>
      <c r="R456" s="147"/>
      <c r="S456" s="147"/>
      <c r="T456" s="147"/>
      <c r="U456" s="147"/>
      <c r="V456" s="147"/>
      <c r="W456" s="147">
        <f>W457</f>
        <v>160534</v>
      </c>
      <c r="X456" s="147">
        <f t="shared" si="719"/>
        <v>0</v>
      </c>
      <c r="Y456" s="147">
        <f t="shared" si="719"/>
        <v>0</v>
      </c>
      <c r="Z456" s="147">
        <f t="shared" si="713"/>
        <v>160534</v>
      </c>
      <c r="AA456" s="147">
        <f t="shared" si="714"/>
        <v>0</v>
      </c>
      <c r="AB456" s="147">
        <f t="shared" si="715"/>
        <v>0</v>
      </c>
    </row>
    <row r="457" spans="1:28" s="43" customFormat="1">
      <c r="A457" s="262"/>
      <c r="B457" s="199" t="s">
        <v>41</v>
      </c>
      <c r="C457" s="188" t="s">
        <v>276</v>
      </c>
      <c r="D457" s="188" t="s">
        <v>20</v>
      </c>
      <c r="E457" s="188" t="s">
        <v>98</v>
      </c>
      <c r="F457" s="188" t="s">
        <v>384</v>
      </c>
      <c r="G457" s="202" t="s">
        <v>39</v>
      </c>
      <c r="H457" s="147"/>
      <c r="I457" s="147"/>
      <c r="J457" s="147"/>
      <c r="K457" s="147"/>
      <c r="L457" s="147"/>
      <c r="M457" s="147"/>
      <c r="N457" s="147"/>
      <c r="O457" s="147"/>
      <c r="P457" s="147"/>
      <c r="Q457" s="147"/>
      <c r="R457" s="147"/>
      <c r="S457" s="147"/>
      <c r="T457" s="147"/>
      <c r="U457" s="147"/>
      <c r="V457" s="147"/>
      <c r="W457" s="147">
        <v>160534</v>
      </c>
      <c r="X457" s="147"/>
      <c r="Y457" s="147"/>
      <c r="Z457" s="147">
        <f t="shared" si="713"/>
        <v>160534</v>
      </c>
      <c r="AA457" s="147">
        <f t="shared" si="714"/>
        <v>0</v>
      </c>
      <c r="AB457" s="147">
        <f t="shared" si="715"/>
        <v>0</v>
      </c>
    </row>
    <row r="458" spans="1:28" s="43" customFormat="1" ht="26.4">
      <c r="A458" s="262"/>
      <c r="B458" s="199" t="s">
        <v>388</v>
      </c>
      <c r="C458" s="188" t="s">
        <v>276</v>
      </c>
      <c r="D458" s="188" t="s">
        <v>20</v>
      </c>
      <c r="E458" s="188" t="s">
        <v>98</v>
      </c>
      <c r="F458" s="188" t="s">
        <v>380</v>
      </c>
      <c r="G458" s="202"/>
      <c r="H458" s="147"/>
      <c r="I458" s="147"/>
      <c r="J458" s="147"/>
      <c r="K458" s="147"/>
      <c r="L458" s="147"/>
      <c r="M458" s="147"/>
      <c r="N458" s="147"/>
      <c r="O458" s="147"/>
      <c r="P458" s="147"/>
      <c r="Q458" s="147"/>
      <c r="R458" s="147"/>
      <c r="S458" s="147"/>
      <c r="T458" s="147"/>
      <c r="U458" s="147"/>
      <c r="V458" s="147"/>
      <c r="W458" s="147">
        <f>W459</f>
        <v>18384</v>
      </c>
      <c r="X458" s="147">
        <f t="shared" ref="X458:Y459" si="720">X459</f>
        <v>0</v>
      </c>
      <c r="Y458" s="147">
        <f t="shared" si="720"/>
        <v>0</v>
      </c>
      <c r="Z458" s="147">
        <f t="shared" si="713"/>
        <v>18384</v>
      </c>
      <c r="AA458" s="147">
        <f t="shared" si="714"/>
        <v>0</v>
      </c>
      <c r="AB458" s="147">
        <f t="shared" si="715"/>
        <v>0</v>
      </c>
    </row>
    <row r="459" spans="1:28" s="43" customFormat="1" ht="26.4">
      <c r="A459" s="262"/>
      <c r="B459" s="200" t="s">
        <v>40</v>
      </c>
      <c r="C459" s="188" t="s">
        <v>276</v>
      </c>
      <c r="D459" s="188" t="s">
        <v>20</v>
      </c>
      <c r="E459" s="188" t="s">
        <v>98</v>
      </c>
      <c r="F459" s="188" t="s">
        <v>380</v>
      </c>
      <c r="G459" s="202" t="s">
        <v>38</v>
      </c>
      <c r="H459" s="147"/>
      <c r="I459" s="147"/>
      <c r="J459" s="147"/>
      <c r="K459" s="147"/>
      <c r="L459" s="147"/>
      <c r="M459" s="147"/>
      <c r="N459" s="147"/>
      <c r="O459" s="147"/>
      <c r="P459" s="147"/>
      <c r="Q459" s="147"/>
      <c r="R459" s="147"/>
      <c r="S459" s="147"/>
      <c r="T459" s="147"/>
      <c r="U459" s="147"/>
      <c r="V459" s="147"/>
      <c r="W459" s="147">
        <f>W460</f>
        <v>18384</v>
      </c>
      <c r="X459" s="147">
        <f t="shared" si="720"/>
        <v>0</v>
      </c>
      <c r="Y459" s="147">
        <f t="shared" si="720"/>
        <v>0</v>
      </c>
      <c r="Z459" s="147">
        <f t="shared" si="713"/>
        <v>18384</v>
      </c>
      <c r="AA459" s="147">
        <f t="shared" si="714"/>
        <v>0</v>
      </c>
      <c r="AB459" s="147">
        <f t="shared" si="715"/>
        <v>0</v>
      </c>
    </row>
    <row r="460" spans="1:28" s="43" customFormat="1">
      <c r="A460" s="262"/>
      <c r="B460" s="199" t="s">
        <v>41</v>
      </c>
      <c r="C460" s="188" t="s">
        <v>276</v>
      </c>
      <c r="D460" s="188" t="s">
        <v>20</v>
      </c>
      <c r="E460" s="188" t="s">
        <v>98</v>
      </c>
      <c r="F460" s="188" t="s">
        <v>380</v>
      </c>
      <c r="G460" s="202" t="s">
        <v>39</v>
      </c>
      <c r="H460" s="147"/>
      <c r="I460" s="147"/>
      <c r="J460" s="147"/>
      <c r="K460" s="147"/>
      <c r="L460" s="147"/>
      <c r="M460" s="147"/>
      <c r="N460" s="147"/>
      <c r="O460" s="147"/>
      <c r="P460" s="147"/>
      <c r="Q460" s="147"/>
      <c r="R460" s="147"/>
      <c r="S460" s="147"/>
      <c r="T460" s="147"/>
      <c r="U460" s="147"/>
      <c r="V460" s="147"/>
      <c r="W460" s="147">
        <v>18384</v>
      </c>
      <c r="X460" s="147"/>
      <c r="Y460" s="147"/>
      <c r="Z460" s="147">
        <f t="shared" si="713"/>
        <v>18384</v>
      </c>
      <c r="AA460" s="147">
        <f t="shared" si="714"/>
        <v>0</v>
      </c>
      <c r="AB460" s="147">
        <f t="shared" si="715"/>
        <v>0</v>
      </c>
    </row>
    <row r="461" spans="1:28" s="43" customFormat="1" ht="26.4">
      <c r="A461" s="262"/>
      <c r="B461" s="103" t="s">
        <v>398</v>
      </c>
      <c r="C461" s="36" t="s">
        <v>276</v>
      </c>
      <c r="D461" s="36" t="s">
        <v>20</v>
      </c>
      <c r="E461" s="36" t="s">
        <v>98</v>
      </c>
      <c r="F461" s="36" t="s">
        <v>409</v>
      </c>
      <c r="G461" s="37"/>
      <c r="H461" s="147"/>
      <c r="I461" s="147"/>
      <c r="J461" s="147"/>
      <c r="K461" s="147"/>
      <c r="L461" s="147"/>
      <c r="M461" s="147"/>
      <c r="N461" s="147"/>
      <c r="O461" s="147"/>
      <c r="P461" s="147"/>
      <c r="Q461" s="147"/>
      <c r="R461" s="147"/>
      <c r="S461" s="147"/>
      <c r="T461" s="147"/>
      <c r="U461" s="147"/>
      <c r="V461" s="147"/>
      <c r="W461" s="147">
        <f>W462</f>
        <v>52020</v>
      </c>
      <c r="X461" s="147">
        <f t="shared" ref="X461:Y462" si="721">X462</f>
        <v>0</v>
      </c>
      <c r="Y461" s="147">
        <f t="shared" si="721"/>
        <v>0</v>
      </c>
      <c r="Z461" s="147">
        <f t="shared" si="713"/>
        <v>52020</v>
      </c>
      <c r="AA461" s="147">
        <f t="shared" si="714"/>
        <v>0</v>
      </c>
      <c r="AB461" s="147">
        <f t="shared" si="715"/>
        <v>0</v>
      </c>
    </row>
    <row r="462" spans="1:28" s="43" customFormat="1" ht="26.4">
      <c r="A462" s="262"/>
      <c r="B462" s="214" t="s">
        <v>172</v>
      </c>
      <c r="C462" s="36" t="s">
        <v>276</v>
      </c>
      <c r="D462" s="36" t="s">
        <v>20</v>
      </c>
      <c r="E462" s="36" t="s">
        <v>98</v>
      </c>
      <c r="F462" s="36" t="s">
        <v>409</v>
      </c>
      <c r="G462" s="37" t="s">
        <v>31</v>
      </c>
      <c r="H462" s="147"/>
      <c r="I462" s="147"/>
      <c r="J462" s="147"/>
      <c r="K462" s="147"/>
      <c r="L462" s="147"/>
      <c r="M462" s="147"/>
      <c r="N462" s="147"/>
      <c r="O462" s="147"/>
      <c r="P462" s="147"/>
      <c r="Q462" s="147"/>
      <c r="R462" s="147"/>
      <c r="S462" s="147"/>
      <c r="T462" s="147"/>
      <c r="U462" s="147"/>
      <c r="V462" s="147"/>
      <c r="W462" s="147">
        <f>W463</f>
        <v>52020</v>
      </c>
      <c r="X462" s="147">
        <f t="shared" si="721"/>
        <v>0</v>
      </c>
      <c r="Y462" s="147">
        <f t="shared" si="721"/>
        <v>0</v>
      </c>
      <c r="Z462" s="147">
        <f t="shared" si="713"/>
        <v>52020</v>
      </c>
      <c r="AA462" s="147">
        <f t="shared" si="714"/>
        <v>0</v>
      </c>
      <c r="AB462" s="147">
        <f t="shared" si="715"/>
        <v>0</v>
      </c>
    </row>
    <row r="463" spans="1:28" s="43" customFormat="1" ht="26.4">
      <c r="A463" s="262"/>
      <c r="B463" s="215" t="s">
        <v>33</v>
      </c>
      <c r="C463" s="36" t="s">
        <v>276</v>
      </c>
      <c r="D463" s="36" t="s">
        <v>20</v>
      </c>
      <c r="E463" s="36" t="s">
        <v>98</v>
      </c>
      <c r="F463" s="36" t="s">
        <v>409</v>
      </c>
      <c r="G463" s="37" t="s">
        <v>32</v>
      </c>
      <c r="H463" s="147"/>
      <c r="I463" s="147"/>
      <c r="J463" s="147"/>
      <c r="K463" s="147"/>
      <c r="L463" s="147"/>
      <c r="M463" s="147"/>
      <c r="N463" s="147"/>
      <c r="O463" s="147"/>
      <c r="P463" s="147"/>
      <c r="Q463" s="147"/>
      <c r="R463" s="147"/>
      <c r="S463" s="147"/>
      <c r="T463" s="147"/>
      <c r="U463" s="147"/>
      <c r="V463" s="147"/>
      <c r="W463" s="147">
        <v>52020</v>
      </c>
      <c r="X463" s="147"/>
      <c r="Y463" s="147"/>
      <c r="Z463" s="147">
        <f t="shared" si="713"/>
        <v>52020</v>
      </c>
      <c r="AA463" s="147">
        <f t="shared" si="714"/>
        <v>0</v>
      </c>
      <c r="AB463" s="147">
        <f t="shared" si="715"/>
        <v>0</v>
      </c>
    </row>
    <row r="464" spans="1:28" s="43" customFormat="1">
      <c r="A464" s="262"/>
      <c r="B464" s="199" t="s">
        <v>386</v>
      </c>
      <c r="C464" s="188" t="s">
        <v>276</v>
      </c>
      <c r="D464" s="188" t="s">
        <v>20</v>
      </c>
      <c r="E464" s="188" t="s">
        <v>98</v>
      </c>
      <c r="F464" s="188" t="s">
        <v>377</v>
      </c>
      <c r="G464" s="202"/>
      <c r="H464" s="147"/>
      <c r="I464" s="147"/>
      <c r="J464" s="147"/>
      <c r="K464" s="147"/>
      <c r="L464" s="147"/>
      <c r="M464" s="147"/>
      <c r="N464" s="147"/>
      <c r="O464" s="147"/>
      <c r="P464" s="147"/>
      <c r="Q464" s="147"/>
      <c r="R464" s="147"/>
      <c r="S464" s="147"/>
      <c r="T464" s="147"/>
      <c r="U464" s="147"/>
      <c r="V464" s="147"/>
      <c r="W464" s="147">
        <f>W465</f>
        <v>42570</v>
      </c>
      <c r="X464" s="147">
        <f t="shared" ref="X464:Y465" si="722">X465</f>
        <v>0</v>
      </c>
      <c r="Y464" s="147">
        <f t="shared" si="722"/>
        <v>0</v>
      </c>
      <c r="Z464" s="147">
        <f t="shared" si="713"/>
        <v>42570</v>
      </c>
      <c r="AA464" s="147">
        <f t="shared" si="714"/>
        <v>0</v>
      </c>
      <c r="AB464" s="147">
        <f t="shared" si="715"/>
        <v>0</v>
      </c>
    </row>
    <row r="465" spans="1:28" s="43" customFormat="1" ht="26.4">
      <c r="A465" s="262"/>
      <c r="B465" s="200" t="s">
        <v>40</v>
      </c>
      <c r="C465" s="188" t="s">
        <v>276</v>
      </c>
      <c r="D465" s="188" t="s">
        <v>20</v>
      </c>
      <c r="E465" s="188" t="s">
        <v>98</v>
      </c>
      <c r="F465" s="188" t="s">
        <v>377</v>
      </c>
      <c r="G465" s="202" t="s">
        <v>38</v>
      </c>
      <c r="H465" s="147"/>
      <c r="I465" s="147"/>
      <c r="J465" s="147"/>
      <c r="K465" s="147"/>
      <c r="L465" s="147"/>
      <c r="M465" s="147"/>
      <c r="N465" s="147"/>
      <c r="O465" s="147"/>
      <c r="P465" s="147"/>
      <c r="Q465" s="147"/>
      <c r="R465" s="147"/>
      <c r="S465" s="147"/>
      <c r="T465" s="147"/>
      <c r="U465" s="147"/>
      <c r="V465" s="147"/>
      <c r="W465" s="147">
        <f>W466</f>
        <v>42570</v>
      </c>
      <c r="X465" s="147">
        <f t="shared" si="722"/>
        <v>0</v>
      </c>
      <c r="Y465" s="147">
        <f t="shared" si="722"/>
        <v>0</v>
      </c>
      <c r="Z465" s="147">
        <f t="shared" si="713"/>
        <v>42570</v>
      </c>
      <c r="AA465" s="147">
        <f t="shared" si="714"/>
        <v>0</v>
      </c>
      <c r="AB465" s="147">
        <f t="shared" si="715"/>
        <v>0</v>
      </c>
    </row>
    <row r="466" spans="1:28" s="43" customFormat="1">
      <c r="A466" s="262"/>
      <c r="B466" s="199" t="s">
        <v>41</v>
      </c>
      <c r="C466" s="188" t="s">
        <v>276</v>
      </c>
      <c r="D466" s="188" t="s">
        <v>20</v>
      </c>
      <c r="E466" s="188" t="s">
        <v>98</v>
      </c>
      <c r="F466" s="188" t="s">
        <v>377</v>
      </c>
      <c r="G466" s="202" t="s">
        <v>39</v>
      </c>
      <c r="H466" s="147"/>
      <c r="I466" s="147"/>
      <c r="J466" s="147"/>
      <c r="K466" s="147"/>
      <c r="L466" s="147"/>
      <c r="M466" s="147"/>
      <c r="N466" s="147"/>
      <c r="O466" s="147"/>
      <c r="P466" s="147"/>
      <c r="Q466" s="147"/>
      <c r="R466" s="147"/>
      <c r="S466" s="147"/>
      <c r="T466" s="147"/>
      <c r="U466" s="147"/>
      <c r="V466" s="147"/>
      <c r="W466" s="147">
        <v>42570</v>
      </c>
      <c r="X466" s="147"/>
      <c r="Y466" s="147"/>
      <c r="Z466" s="147">
        <f t="shared" si="713"/>
        <v>42570</v>
      </c>
      <c r="AA466" s="147">
        <f t="shared" si="714"/>
        <v>0</v>
      </c>
      <c r="AB466" s="147">
        <f t="shared" si="715"/>
        <v>0</v>
      </c>
    </row>
    <row r="467" spans="1:28" s="43" customFormat="1">
      <c r="A467" s="262"/>
      <c r="B467" s="199" t="s">
        <v>391</v>
      </c>
      <c r="C467" s="188" t="s">
        <v>276</v>
      </c>
      <c r="D467" s="188" t="s">
        <v>20</v>
      </c>
      <c r="E467" s="188" t="s">
        <v>98</v>
      </c>
      <c r="F467" s="188" t="s">
        <v>392</v>
      </c>
      <c r="G467" s="202"/>
      <c r="H467" s="147"/>
      <c r="I467" s="147"/>
      <c r="J467" s="147"/>
      <c r="K467" s="147"/>
      <c r="L467" s="147"/>
      <c r="M467" s="147"/>
      <c r="N467" s="147"/>
      <c r="O467" s="147"/>
      <c r="P467" s="147"/>
      <c r="Q467" s="147"/>
      <c r="R467" s="147"/>
      <c r="S467" s="147"/>
      <c r="T467" s="147"/>
      <c r="U467" s="147"/>
      <c r="V467" s="147"/>
      <c r="W467" s="147">
        <f>W468</f>
        <v>40452</v>
      </c>
      <c r="X467" s="147">
        <f t="shared" ref="X467:Y468" si="723">X468</f>
        <v>0</v>
      </c>
      <c r="Y467" s="147">
        <f t="shared" si="723"/>
        <v>0</v>
      </c>
      <c r="Z467" s="147">
        <f t="shared" si="713"/>
        <v>40452</v>
      </c>
      <c r="AA467" s="147">
        <f t="shared" si="714"/>
        <v>0</v>
      </c>
      <c r="AB467" s="147">
        <f t="shared" si="715"/>
        <v>0</v>
      </c>
    </row>
    <row r="468" spans="1:28" s="43" customFormat="1" ht="26.4">
      <c r="A468" s="262"/>
      <c r="B468" s="200" t="s">
        <v>40</v>
      </c>
      <c r="C468" s="188" t="s">
        <v>276</v>
      </c>
      <c r="D468" s="188" t="s">
        <v>20</v>
      </c>
      <c r="E468" s="188" t="s">
        <v>98</v>
      </c>
      <c r="F468" s="188" t="s">
        <v>392</v>
      </c>
      <c r="G468" s="202" t="s">
        <v>38</v>
      </c>
      <c r="H468" s="147"/>
      <c r="I468" s="147"/>
      <c r="J468" s="147"/>
      <c r="K468" s="147"/>
      <c r="L468" s="147"/>
      <c r="M468" s="147"/>
      <c r="N468" s="147"/>
      <c r="O468" s="147"/>
      <c r="P468" s="147"/>
      <c r="Q468" s="147"/>
      <c r="R468" s="147"/>
      <c r="S468" s="147"/>
      <c r="T468" s="147"/>
      <c r="U468" s="147"/>
      <c r="V468" s="147"/>
      <c r="W468" s="147">
        <f>W469</f>
        <v>40452</v>
      </c>
      <c r="X468" s="147">
        <f t="shared" si="723"/>
        <v>0</v>
      </c>
      <c r="Y468" s="147">
        <f t="shared" si="723"/>
        <v>0</v>
      </c>
      <c r="Z468" s="147">
        <f t="shared" si="713"/>
        <v>40452</v>
      </c>
      <c r="AA468" s="147">
        <f t="shared" si="714"/>
        <v>0</v>
      </c>
      <c r="AB468" s="147">
        <f t="shared" si="715"/>
        <v>0</v>
      </c>
    </row>
    <row r="469" spans="1:28" s="43" customFormat="1">
      <c r="A469" s="262"/>
      <c r="B469" s="199" t="s">
        <v>41</v>
      </c>
      <c r="C469" s="188" t="s">
        <v>276</v>
      </c>
      <c r="D469" s="188" t="s">
        <v>20</v>
      </c>
      <c r="E469" s="188" t="s">
        <v>98</v>
      </c>
      <c r="F469" s="188" t="s">
        <v>392</v>
      </c>
      <c r="G469" s="202" t="s">
        <v>39</v>
      </c>
      <c r="H469" s="147"/>
      <c r="I469" s="147"/>
      <c r="J469" s="147"/>
      <c r="K469" s="147"/>
      <c r="L469" s="147"/>
      <c r="M469" s="147"/>
      <c r="N469" s="147"/>
      <c r="O469" s="147"/>
      <c r="P469" s="147"/>
      <c r="Q469" s="147"/>
      <c r="R469" s="147"/>
      <c r="S469" s="147"/>
      <c r="T469" s="147"/>
      <c r="U469" s="147"/>
      <c r="V469" s="147"/>
      <c r="W469" s="147">
        <v>40452</v>
      </c>
      <c r="X469" s="147"/>
      <c r="Y469" s="147"/>
      <c r="Z469" s="147">
        <f t="shared" si="713"/>
        <v>40452</v>
      </c>
      <c r="AA469" s="147">
        <f t="shared" si="714"/>
        <v>0</v>
      </c>
      <c r="AB469" s="147">
        <f t="shared" si="715"/>
        <v>0</v>
      </c>
    </row>
    <row r="470" spans="1:28" s="43" customFormat="1">
      <c r="A470" s="262"/>
      <c r="B470" s="103" t="s">
        <v>399</v>
      </c>
      <c r="C470" s="36" t="s">
        <v>276</v>
      </c>
      <c r="D470" s="36" t="s">
        <v>20</v>
      </c>
      <c r="E470" s="36" t="s">
        <v>98</v>
      </c>
      <c r="F470" s="36" t="s">
        <v>410</v>
      </c>
      <c r="G470" s="37"/>
      <c r="H470" s="147"/>
      <c r="I470" s="147"/>
      <c r="J470" s="147"/>
      <c r="K470" s="147"/>
      <c r="L470" s="147"/>
      <c r="M470" s="147"/>
      <c r="N470" s="147"/>
      <c r="O470" s="147"/>
      <c r="P470" s="147"/>
      <c r="Q470" s="147"/>
      <c r="R470" s="147"/>
      <c r="S470" s="147"/>
      <c r="T470" s="147"/>
      <c r="U470" s="147"/>
      <c r="V470" s="147"/>
      <c r="W470" s="147">
        <f>W471</f>
        <v>14962</v>
      </c>
      <c r="X470" s="147">
        <f t="shared" ref="X470:Y471" si="724">X471</f>
        <v>0</v>
      </c>
      <c r="Y470" s="147">
        <f t="shared" si="724"/>
        <v>0</v>
      </c>
      <c r="Z470" s="147">
        <f t="shared" si="713"/>
        <v>14962</v>
      </c>
      <c r="AA470" s="147">
        <f t="shared" si="714"/>
        <v>0</v>
      </c>
      <c r="AB470" s="147">
        <f t="shared" si="715"/>
        <v>0</v>
      </c>
    </row>
    <row r="471" spans="1:28" s="43" customFormat="1" ht="26.4">
      <c r="A471" s="262"/>
      <c r="B471" s="214" t="s">
        <v>172</v>
      </c>
      <c r="C471" s="36" t="s">
        <v>276</v>
      </c>
      <c r="D471" s="36" t="s">
        <v>20</v>
      </c>
      <c r="E471" s="36" t="s">
        <v>98</v>
      </c>
      <c r="F471" s="36" t="s">
        <v>410</v>
      </c>
      <c r="G471" s="37" t="s">
        <v>31</v>
      </c>
      <c r="H471" s="147"/>
      <c r="I471" s="147"/>
      <c r="J471" s="147"/>
      <c r="K471" s="147"/>
      <c r="L471" s="147"/>
      <c r="M471" s="147"/>
      <c r="N471" s="147"/>
      <c r="O471" s="147"/>
      <c r="P471" s="147"/>
      <c r="Q471" s="147"/>
      <c r="R471" s="147"/>
      <c r="S471" s="147"/>
      <c r="T471" s="147"/>
      <c r="U471" s="147"/>
      <c r="V471" s="147"/>
      <c r="W471" s="147">
        <f>W472</f>
        <v>14962</v>
      </c>
      <c r="X471" s="147">
        <f t="shared" si="724"/>
        <v>0</v>
      </c>
      <c r="Y471" s="147">
        <f t="shared" si="724"/>
        <v>0</v>
      </c>
      <c r="Z471" s="147">
        <f t="shared" si="713"/>
        <v>14962</v>
      </c>
      <c r="AA471" s="147">
        <f t="shared" si="714"/>
        <v>0</v>
      </c>
      <c r="AB471" s="147">
        <f t="shared" si="715"/>
        <v>0</v>
      </c>
    </row>
    <row r="472" spans="1:28" s="43" customFormat="1" ht="26.4">
      <c r="A472" s="262"/>
      <c r="B472" s="215" t="s">
        <v>33</v>
      </c>
      <c r="C472" s="36" t="s">
        <v>276</v>
      </c>
      <c r="D472" s="36" t="s">
        <v>20</v>
      </c>
      <c r="E472" s="36" t="s">
        <v>98</v>
      </c>
      <c r="F472" s="36" t="s">
        <v>410</v>
      </c>
      <c r="G472" s="37" t="s">
        <v>32</v>
      </c>
      <c r="H472" s="147"/>
      <c r="I472" s="147"/>
      <c r="J472" s="147"/>
      <c r="K472" s="147"/>
      <c r="L472" s="147"/>
      <c r="M472" s="147"/>
      <c r="N472" s="147"/>
      <c r="O472" s="147"/>
      <c r="P472" s="147"/>
      <c r="Q472" s="147"/>
      <c r="R472" s="147"/>
      <c r="S472" s="147"/>
      <c r="T472" s="147"/>
      <c r="U472" s="147"/>
      <c r="V472" s="147"/>
      <c r="W472" s="147">
        <v>14962</v>
      </c>
      <c r="X472" s="147"/>
      <c r="Y472" s="147"/>
      <c r="Z472" s="147">
        <f t="shared" si="713"/>
        <v>14962</v>
      </c>
      <c r="AA472" s="147">
        <f t="shared" si="714"/>
        <v>0</v>
      </c>
      <c r="AB472" s="147">
        <f t="shared" si="715"/>
        <v>0</v>
      </c>
    </row>
    <row r="473" spans="1:28" s="43" customFormat="1" ht="26.4">
      <c r="A473" s="262"/>
      <c r="B473" s="103" t="s">
        <v>400</v>
      </c>
      <c r="C473" s="36" t="s">
        <v>276</v>
      </c>
      <c r="D473" s="36" t="s">
        <v>20</v>
      </c>
      <c r="E473" s="36" t="s">
        <v>98</v>
      </c>
      <c r="F473" s="36" t="s">
        <v>411</v>
      </c>
      <c r="G473" s="37"/>
      <c r="H473" s="147"/>
      <c r="I473" s="147"/>
      <c r="J473" s="147"/>
      <c r="K473" s="147"/>
      <c r="L473" s="147"/>
      <c r="M473" s="147"/>
      <c r="N473" s="147"/>
      <c r="O473" s="147"/>
      <c r="P473" s="147"/>
      <c r="Q473" s="147"/>
      <c r="R473" s="147"/>
      <c r="S473" s="147"/>
      <c r="T473" s="147"/>
      <c r="U473" s="147"/>
      <c r="V473" s="147"/>
      <c r="W473" s="147">
        <f>W474</f>
        <v>15432</v>
      </c>
      <c r="X473" s="147">
        <f t="shared" ref="X473:Y474" si="725">X474</f>
        <v>0</v>
      </c>
      <c r="Y473" s="147">
        <f t="shared" si="725"/>
        <v>0</v>
      </c>
      <c r="Z473" s="147">
        <f t="shared" si="713"/>
        <v>15432</v>
      </c>
      <c r="AA473" s="147">
        <f t="shared" si="714"/>
        <v>0</v>
      </c>
      <c r="AB473" s="147">
        <f t="shared" si="715"/>
        <v>0</v>
      </c>
    </row>
    <row r="474" spans="1:28" s="43" customFormat="1" ht="26.4">
      <c r="A474" s="262"/>
      <c r="B474" s="214" t="s">
        <v>172</v>
      </c>
      <c r="C474" s="36" t="s">
        <v>276</v>
      </c>
      <c r="D474" s="36" t="s">
        <v>20</v>
      </c>
      <c r="E474" s="36" t="s">
        <v>98</v>
      </c>
      <c r="F474" s="36" t="s">
        <v>411</v>
      </c>
      <c r="G474" s="37" t="s">
        <v>31</v>
      </c>
      <c r="H474" s="147"/>
      <c r="I474" s="147"/>
      <c r="J474" s="147"/>
      <c r="K474" s="147"/>
      <c r="L474" s="147"/>
      <c r="M474" s="147"/>
      <c r="N474" s="147"/>
      <c r="O474" s="147"/>
      <c r="P474" s="147"/>
      <c r="Q474" s="147"/>
      <c r="R474" s="147"/>
      <c r="S474" s="147"/>
      <c r="T474" s="147"/>
      <c r="U474" s="147"/>
      <c r="V474" s="147"/>
      <c r="W474" s="147">
        <f>W475</f>
        <v>15432</v>
      </c>
      <c r="X474" s="147">
        <f t="shared" si="725"/>
        <v>0</v>
      </c>
      <c r="Y474" s="147">
        <f t="shared" si="725"/>
        <v>0</v>
      </c>
      <c r="Z474" s="147">
        <f t="shared" si="713"/>
        <v>15432</v>
      </c>
      <c r="AA474" s="147">
        <f t="shared" si="714"/>
        <v>0</v>
      </c>
      <c r="AB474" s="147">
        <f t="shared" si="715"/>
        <v>0</v>
      </c>
    </row>
    <row r="475" spans="1:28" s="43" customFormat="1" ht="26.4">
      <c r="A475" s="262"/>
      <c r="B475" s="215" t="s">
        <v>33</v>
      </c>
      <c r="C475" s="36" t="s">
        <v>276</v>
      </c>
      <c r="D475" s="36" t="s">
        <v>20</v>
      </c>
      <c r="E475" s="36" t="s">
        <v>98</v>
      </c>
      <c r="F475" s="36" t="s">
        <v>411</v>
      </c>
      <c r="G475" s="37" t="s">
        <v>32</v>
      </c>
      <c r="H475" s="147"/>
      <c r="I475" s="147"/>
      <c r="J475" s="147"/>
      <c r="K475" s="147"/>
      <c r="L475" s="147"/>
      <c r="M475" s="147"/>
      <c r="N475" s="147"/>
      <c r="O475" s="147"/>
      <c r="P475" s="147"/>
      <c r="Q475" s="147"/>
      <c r="R475" s="147"/>
      <c r="S475" s="147"/>
      <c r="T475" s="147"/>
      <c r="U475" s="147"/>
      <c r="V475" s="147"/>
      <c r="W475" s="147">
        <v>15432</v>
      </c>
      <c r="X475" s="147"/>
      <c r="Y475" s="147"/>
      <c r="Z475" s="147">
        <f t="shared" si="713"/>
        <v>15432</v>
      </c>
      <c r="AA475" s="147">
        <f t="shared" si="714"/>
        <v>0</v>
      </c>
      <c r="AB475" s="147">
        <f t="shared" si="715"/>
        <v>0</v>
      </c>
    </row>
    <row r="476" spans="1:28" s="43" customFormat="1">
      <c r="A476" s="262"/>
      <c r="B476" s="103" t="s">
        <v>401</v>
      </c>
      <c r="C476" s="36" t="s">
        <v>276</v>
      </c>
      <c r="D476" s="36" t="s">
        <v>20</v>
      </c>
      <c r="E476" s="36" t="s">
        <v>98</v>
      </c>
      <c r="F476" s="36" t="s">
        <v>412</v>
      </c>
      <c r="G476" s="37"/>
      <c r="H476" s="147"/>
      <c r="I476" s="147"/>
      <c r="J476" s="147"/>
      <c r="K476" s="147"/>
      <c r="L476" s="147"/>
      <c r="M476" s="147"/>
      <c r="N476" s="147"/>
      <c r="O476" s="147"/>
      <c r="P476" s="147"/>
      <c r="Q476" s="147"/>
      <c r="R476" s="147"/>
      <c r="S476" s="147"/>
      <c r="T476" s="147"/>
      <c r="U476" s="147"/>
      <c r="V476" s="147"/>
      <c r="W476" s="147">
        <f>W477</f>
        <v>9304</v>
      </c>
      <c r="X476" s="147">
        <f t="shared" ref="X476:Y477" si="726">X477</f>
        <v>0</v>
      </c>
      <c r="Y476" s="147">
        <f t="shared" si="726"/>
        <v>0</v>
      </c>
      <c r="Z476" s="147">
        <f t="shared" si="713"/>
        <v>9304</v>
      </c>
      <c r="AA476" s="147">
        <f t="shared" si="714"/>
        <v>0</v>
      </c>
      <c r="AB476" s="147">
        <f t="shared" si="715"/>
        <v>0</v>
      </c>
    </row>
    <row r="477" spans="1:28" s="43" customFormat="1" ht="26.4">
      <c r="A477" s="262"/>
      <c r="B477" s="214" t="s">
        <v>172</v>
      </c>
      <c r="C477" s="36" t="s">
        <v>276</v>
      </c>
      <c r="D477" s="36" t="s">
        <v>20</v>
      </c>
      <c r="E477" s="36" t="s">
        <v>98</v>
      </c>
      <c r="F477" s="36" t="s">
        <v>412</v>
      </c>
      <c r="G477" s="37" t="s">
        <v>31</v>
      </c>
      <c r="H477" s="147"/>
      <c r="I477" s="147"/>
      <c r="J477" s="147"/>
      <c r="K477" s="147"/>
      <c r="L477" s="147"/>
      <c r="M477" s="147"/>
      <c r="N477" s="147"/>
      <c r="O477" s="147"/>
      <c r="P477" s="147"/>
      <c r="Q477" s="147"/>
      <c r="R477" s="147"/>
      <c r="S477" s="147"/>
      <c r="T477" s="147"/>
      <c r="U477" s="147"/>
      <c r="V477" s="147"/>
      <c r="W477" s="147">
        <f>W478</f>
        <v>9304</v>
      </c>
      <c r="X477" s="147">
        <f t="shared" si="726"/>
        <v>0</v>
      </c>
      <c r="Y477" s="147">
        <f t="shared" si="726"/>
        <v>0</v>
      </c>
      <c r="Z477" s="147">
        <f t="shared" si="713"/>
        <v>9304</v>
      </c>
      <c r="AA477" s="147">
        <f t="shared" si="714"/>
        <v>0</v>
      </c>
      <c r="AB477" s="147">
        <f t="shared" si="715"/>
        <v>0</v>
      </c>
    </row>
    <row r="478" spans="1:28" s="43" customFormat="1" ht="26.4">
      <c r="A478" s="262"/>
      <c r="B478" s="215" t="s">
        <v>33</v>
      </c>
      <c r="C478" s="36" t="s">
        <v>276</v>
      </c>
      <c r="D478" s="36" t="s">
        <v>20</v>
      </c>
      <c r="E478" s="36" t="s">
        <v>98</v>
      </c>
      <c r="F478" s="36" t="s">
        <v>412</v>
      </c>
      <c r="G478" s="37" t="s">
        <v>32</v>
      </c>
      <c r="H478" s="147"/>
      <c r="I478" s="147"/>
      <c r="J478" s="147"/>
      <c r="K478" s="147"/>
      <c r="L478" s="147"/>
      <c r="M478" s="147"/>
      <c r="N478" s="147"/>
      <c r="O478" s="147"/>
      <c r="P478" s="147"/>
      <c r="Q478" s="147"/>
      <c r="R478" s="147"/>
      <c r="S478" s="147"/>
      <c r="T478" s="147"/>
      <c r="U478" s="147"/>
      <c r="V478" s="147"/>
      <c r="W478" s="147">
        <v>9304</v>
      </c>
      <c r="X478" s="147"/>
      <c r="Y478" s="147"/>
      <c r="Z478" s="147">
        <f t="shared" si="713"/>
        <v>9304</v>
      </c>
      <c r="AA478" s="147">
        <f t="shared" si="714"/>
        <v>0</v>
      </c>
      <c r="AB478" s="147">
        <f t="shared" si="715"/>
        <v>0</v>
      </c>
    </row>
    <row r="479" spans="1:28" s="43" customFormat="1">
      <c r="A479" s="262"/>
      <c r="B479" s="199" t="s">
        <v>389</v>
      </c>
      <c r="C479" s="188" t="s">
        <v>276</v>
      </c>
      <c r="D479" s="188" t="s">
        <v>20</v>
      </c>
      <c r="E479" s="188" t="s">
        <v>98</v>
      </c>
      <c r="F479" s="188" t="s">
        <v>382</v>
      </c>
      <c r="G479" s="202"/>
      <c r="H479" s="147"/>
      <c r="I479" s="147"/>
      <c r="J479" s="147"/>
      <c r="K479" s="147"/>
      <c r="L479" s="147"/>
      <c r="M479" s="147"/>
      <c r="N479" s="147"/>
      <c r="O479" s="147"/>
      <c r="P479" s="147"/>
      <c r="Q479" s="147"/>
      <c r="R479" s="147"/>
      <c r="S479" s="147"/>
      <c r="T479" s="147"/>
      <c r="U479" s="147"/>
      <c r="V479" s="147"/>
      <c r="W479" s="147">
        <f>W480</f>
        <v>7911</v>
      </c>
      <c r="X479" s="147">
        <f t="shared" ref="X479:Y480" si="727">X480</f>
        <v>0</v>
      </c>
      <c r="Y479" s="147">
        <f t="shared" si="727"/>
        <v>0</v>
      </c>
      <c r="Z479" s="147">
        <f t="shared" si="713"/>
        <v>7911</v>
      </c>
      <c r="AA479" s="147">
        <f t="shared" si="714"/>
        <v>0</v>
      </c>
      <c r="AB479" s="147">
        <f t="shared" si="715"/>
        <v>0</v>
      </c>
    </row>
    <row r="480" spans="1:28" s="43" customFormat="1" ht="26.4">
      <c r="A480" s="262"/>
      <c r="B480" s="200" t="s">
        <v>40</v>
      </c>
      <c r="C480" s="188" t="s">
        <v>276</v>
      </c>
      <c r="D480" s="188" t="s">
        <v>20</v>
      </c>
      <c r="E480" s="188" t="s">
        <v>98</v>
      </c>
      <c r="F480" s="188" t="s">
        <v>382</v>
      </c>
      <c r="G480" s="202" t="s">
        <v>38</v>
      </c>
      <c r="H480" s="147"/>
      <c r="I480" s="147"/>
      <c r="J480" s="147"/>
      <c r="K480" s="147"/>
      <c r="L480" s="147"/>
      <c r="M480" s="147"/>
      <c r="N480" s="147"/>
      <c r="O480" s="147"/>
      <c r="P480" s="147"/>
      <c r="Q480" s="147"/>
      <c r="R480" s="147"/>
      <c r="S480" s="147"/>
      <c r="T480" s="147"/>
      <c r="U480" s="147"/>
      <c r="V480" s="147"/>
      <c r="W480" s="147">
        <f>W481</f>
        <v>7911</v>
      </c>
      <c r="X480" s="147">
        <f t="shared" si="727"/>
        <v>0</v>
      </c>
      <c r="Y480" s="147">
        <f t="shared" si="727"/>
        <v>0</v>
      </c>
      <c r="Z480" s="147">
        <f t="shared" si="713"/>
        <v>7911</v>
      </c>
      <c r="AA480" s="147">
        <f t="shared" si="714"/>
        <v>0</v>
      </c>
      <c r="AB480" s="147">
        <f t="shared" si="715"/>
        <v>0</v>
      </c>
    </row>
    <row r="481" spans="1:28" s="43" customFormat="1">
      <c r="A481" s="262"/>
      <c r="B481" s="199" t="s">
        <v>41</v>
      </c>
      <c r="C481" s="188" t="s">
        <v>276</v>
      </c>
      <c r="D481" s="188" t="s">
        <v>20</v>
      </c>
      <c r="E481" s="188" t="s">
        <v>98</v>
      </c>
      <c r="F481" s="188" t="s">
        <v>382</v>
      </c>
      <c r="G481" s="202" t="s">
        <v>39</v>
      </c>
      <c r="H481" s="147"/>
      <c r="I481" s="147"/>
      <c r="J481" s="147"/>
      <c r="K481" s="147"/>
      <c r="L481" s="147"/>
      <c r="M481" s="147"/>
      <c r="N481" s="147"/>
      <c r="O481" s="147"/>
      <c r="P481" s="147"/>
      <c r="Q481" s="147"/>
      <c r="R481" s="147"/>
      <c r="S481" s="147"/>
      <c r="T481" s="147"/>
      <c r="U481" s="147"/>
      <c r="V481" s="147"/>
      <c r="W481" s="147">
        <v>7911</v>
      </c>
      <c r="X481" s="147"/>
      <c r="Y481" s="147"/>
      <c r="Z481" s="147">
        <f t="shared" si="713"/>
        <v>7911</v>
      </c>
      <c r="AA481" s="147">
        <f t="shared" si="714"/>
        <v>0</v>
      </c>
      <c r="AB481" s="147">
        <f t="shared" si="715"/>
        <v>0</v>
      </c>
    </row>
    <row r="482" spans="1:28" s="43" customFormat="1">
      <c r="A482" s="262"/>
      <c r="B482" s="103" t="s">
        <v>403</v>
      </c>
      <c r="C482" s="36" t="s">
        <v>276</v>
      </c>
      <c r="D482" s="36" t="s">
        <v>20</v>
      </c>
      <c r="E482" s="36" t="s">
        <v>98</v>
      </c>
      <c r="F482" s="36" t="s">
        <v>413</v>
      </c>
      <c r="G482" s="3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>
        <f>W483</f>
        <v>11956</v>
      </c>
      <c r="X482" s="147">
        <f t="shared" ref="X482:Y483" si="728">X483</f>
        <v>0</v>
      </c>
      <c r="Y482" s="147">
        <f t="shared" si="728"/>
        <v>0</v>
      </c>
      <c r="Z482" s="147">
        <f t="shared" si="713"/>
        <v>11956</v>
      </c>
      <c r="AA482" s="147">
        <f t="shared" si="714"/>
        <v>0</v>
      </c>
      <c r="AB482" s="147">
        <f t="shared" si="715"/>
        <v>0</v>
      </c>
    </row>
    <row r="483" spans="1:28" s="43" customFormat="1" ht="26.4">
      <c r="A483" s="262"/>
      <c r="B483" s="214" t="s">
        <v>172</v>
      </c>
      <c r="C483" s="36" t="s">
        <v>276</v>
      </c>
      <c r="D483" s="36" t="s">
        <v>20</v>
      </c>
      <c r="E483" s="36" t="s">
        <v>98</v>
      </c>
      <c r="F483" s="36" t="s">
        <v>413</v>
      </c>
      <c r="G483" s="37" t="s">
        <v>31</v>
      </c>
      <c r="H483" s="147"/>
      <c r="I483" s="147"/>
      <c r="J483" s="147"/>
      <c r="K483" s="147"/>
      <c r="L483" s="147"/>
      <c r="M483" s="147"/>
      <c r="N483" s="147"/>
      <c r="O483" s="147"/>
      <c r="P483" s="147"/>
      <c r="Q483" s="147"/>
      <c r="R483" s="147"/>
      <c r="S483" s="147"/>
      <c r="T483" s="147"/>
      <c r="U483" s="147"/>
      <c r="V483" s="147"/>
      <c r="W483" s="147">
        <f>W484</f>
        <v>11956</v>
      </c>
      <c r="X483" s="147">
        <f t="shared" si="728"/>
        <v>0</v>
      </c>
      <c r="Y483" s="147">
        <f t="shared" si="728"/>
        <v>0</v>
      </c>
      <c r="Z483" s="147">
        <f t="shared" si="713"/>
        <v>11956</v>
      </c>
      <c r="AA483" s="147">
        <f t="shared" si="714"/>
        <v>0</v>
      </c>
      <c r="AB483" s="147">
        <f t="shared" si="715"/>
        <v>0</v>
      </c>
    </row>
    <row r="484" spans="1:28" s="43" customFormat="1" ht="26.4">
      <c r="A484" s="262"/>
      <c r="B484" s="215" t="s">
        <v>33</v>
      </c>
      <c r="C484" s="36" t="s">
        <v>276</v>
      </c>
      <c r="D484" s="36" t="s">
        <v>20</v>
      </c>
      <c r="E484" s="36" t="s">
        <v>98</v>
      </c>
      <c r="F484" s="36" t="s">
        <v>413</v>
      </c>
      <c r="G484" s="37" t="s">
        <v>32</v>
      </c>
      <c r="H484" s="147"/>
      <c r="I484" s="147"/>
      <c r="J484" s="147"/>
      <c r="K484" s="147"/>
      <c r="L484" s="147"/>
      <c r="M484" s="147"/>
      <c r="N484" s="147"/>
      <c r="O484" s="147"/>
      <c r="P484" s="147"/>
      <c r="Q484" s="147"/>
      <c r="R484" s="147"/>
      <c r="S484" s="147"/>
      <c r="T484" s="147"/>
      <c r="U484" s="147"/>
      <c r="V484" s="147"/>
      <c r="W484" s="147">
        <v>11956</v>
      </c>
      <c r="X484" s="147"/>
      <c r="Y484" s="147"/>
      <c r="Z484" s="147">
        <f t="shared" si="713"/>
        <v>11956</v>
      </c>
      <c r="AA484" s="147">
        <f t="shared" si="714"/>
        <v>0</v>
      </c>
      <c r="AB484" s="147">
        <f t="shared" si="715"/>
        <v>0</v>
      </c>
    </row>
    <row r="485" spans="1:28" s="43" customFormat="1">
      <c r="A485" s="262"/>
      <c r="B485" s="103" t="s">
        <v>404</v>
      </c>
      <c r="C485" s="36" t="s">
        <v>276</v>
      </c>
      <c r="D485" s="36" t="s">
        <v>20</v>
      </c>
      <c r="E485" s="36" t="s">
        <v>98</v>
      </c>
      <c r="F485" s="36" t="s">
        <v>414</v>
      </c>
      <c r="G485" s="37"/>
      <c r="H485" s="147"/>
      <c r="I485" s="147"/>
      <c r="J485" s="147"/>
      <c r="K485" s="147"/>
      <c r="L485" s="147"/>
      <c r="M485" s="147"/>
      <c r="N485" s="147"/>
      <c r="O485" s="147"/>
      <c r="P485" s="147"/>
      <c r="Q485" s="147"/>
      <c r="R485" s="147"/>
      <c r="S485" s="147"/>
      <c r="T485" s="147"/>
      <c r="U485" s="147"/>
      <c r="V485" s="147"/>
      <c r="W485" s="147">
        <f>W486</f>
        <v>12205</v>
      </c>
      <c r="X485" s="147">
        <f t="shared" ref="X485:Y486" si="729">X486</f>
        <v>0</v>
      </c>
      <c r="Y485" s="147">
        <f t="shared" si="729"/>
        <v>0</v>
      </c>
      <c r="Z485" s="147">
        <f t="shared" si="713"/>
        <v>12205</v>
      </c>
      <c r="AA485" s="147">
        <f t="shared" si="714"/>
        <v>0</v>
      </c>
      <c r="AB485" s="147">
        <f t="shared" si="715"/>
        <v>0</v>
      </c>
    </row>
    <row r="486" spans="1:28" s="43" customFormat="1" ht="26.4">
      <c r="A486" s="262"/>
      <c r="B486" s="214" t="s">
        <v>172</v>
      </c>
      <c r="C486" s="36" t="s">
        <v>276</v>
      </c>
      <c r="D486" s="36" t="s">
        <v>20</v>
      </c>
      <c r="E486" s="36" t="s">
        <v>98</v>
      </c>
      <c r="F486" s="36" t="s">
        <v>414</v>
      </c>
      <c r="G486" s="37" t="s">
        <v>31</v>
      </c>
      <c r="H486" s="147"/>
      <c r="I486" s="147"/>
      <c r="J486" s="147"/>
      <c r="K486" s="147"/>
      <c r="L486" s="147"/>
      <c r="M486" s="147"/>
      <c r="N486" s="147"/>
      <c r="O486" s="147"/>
      <c r="P486" s="147"/>
      <c r="Q486" s="147"/>
      <c r="R486" s="147"/>
      <c r="S486" s="147"/>
      <c r="T486" s="147"/>
      <c r="U486" s="147"/>
      <c r="V486" s="147"/>
      <c r="W486" s="147">
        <f>W487</f>
        <v>12205</v>
      </c>
      <c r="X486" s="147">
        <f t="shared" si="729"/>
        <v>0</v>
      </c>
      <c r="Y486" s="147">
        <f t="shared" si="729"/>
        <v>0</v>
      </c>
      <c r="Z486" s="147">
        <f t="shared" si="713"/>
        <v>12205</v>
      </c>
      <c r="AA486" s="147">
        <f t="shared" si="714"/>
        <v>0</v>
      </c>
      <c r="AB486" s="147">
        <f t="shared" si="715"/>
        <v>0</v>
      </c>
    </row>
    <row r="487" spans="1:28" s="43" customFormat="1" ht="26.4">
      <c r="A487" s="262"/>
      <c r="B487" s="215" t="s">
        <v>33</v>
      </c>
      <c r="C487" s="36" t="s">
        <v>276</v>
      </c>
      <c r="D487" s="36" t="s">
        <v>20</v>
      </c>
      <c r="E487" s="36" t="s">
        <v>98</v>
      </c>
      <c r="F487" s="36" t="s">
        <v>414</v>
      </c>
      <c r="G487" s="37" t="s">
        <v>32</v>
      </c>
      <c r="H487" s="147"/>
      <c r="I487" s="147"/>
      <c r="J487" s="147"/>
      <c r="K487" s="147"/>
      <c r="L487" s="147"/>
      <c r="M487" s="147"/>
      <c r="N487" s="147"/>
      <c r="O487" s="147"/>
      <c r="P487" s="147"/>
      <c r="Q487" s="147"/>
      <c r="R487" s="147"/>
      <c r="S487" s="147"/>
      <c r="T487" s="147"/>
      <c r="U487" s="147"/>
      <c r="V487" s="147"/>
      <c r="W487" s="147">
        <v>12205</v>
      </c>
      <c r="X487" s="147"/>
      <c r="Y487" s="147"/>
      <c r="Z487" s="147">
        <f t="shared" si="713"/>
        <v>12205</v>
      </c>
      <c r="AA487" s="147">
        <f t="shared" si="714"/>
        <v>0</v>
      </c>
      <c r="AB487" s="147">
        <f t="shared" si="715"/>
        <v>0</v>
      </c>
    </row>
    <row r="488" spans="1:28" s="43" customFormat="1">
      <c r="A488" s="262"/>
      <c r="B488" s="103" t="s">
        <v>402</v>
      </c>
      <c r="C488" s="36" t="s">
        <v>276</v>
      </c>
      <c r="D488" s="36" t="s">
        <v>20</v>
      </c>
      <c r="E488" s="36" t="s">
        <v>98</v>
      </c>
      <c r="F488" s="36" t="s">
        <v>425</v>
      </c>
      <c r="G488" s="37"/>
      <c r="H488" s="147"/>
      <c r="I488" s="147"/>
      <c r="J488" s="147"/>
      <c r="K488" s="147"/>
      <c r="L488" s="147"/>
      <c r="M488" s="147"/>
      <c r="N488" s="147"/>
      <c r="O488" s="147"/>
      <c r="P488" s="147"/>
      <c r="Q488" s="147"/>
      <c r="R488" s="147"/>
      <c r="S488" s="147"/>
      <c r="T488" s="147"/>
      <c r="U488" s="147"/>
      <c r="V488" s="147"/>
      <c r="W488" s="147">
        <f>W489</f>
        <v>17412</v>
      </c>
      <c r="X488" s="147">
        <f t="shared" ref="X488:Y489" si="730">X489</f>
        <v>0</v>
      </c>
      <c r="Y488" s="147">
        <f t="shared" si="730"/>
        <v>0</v>
      </c>
      <c r="Z488" s="147">
        <f t="shared" ref="Z488:AB490" si="731">T488+W488</f>
        <v>17412</v>
      </c>
      <c r="AA488" s="147">
        <f t="shared" si="731"/>
        <v>0</v>
      </c>
      <c r="AB488" s="147">
        <f t="shared" si="731"/>
        <v>0</v>
      </c>
    </row>
    <row r="489" spans="1:28" s="43" customFormat="1" ht="26.4">
      <c r="A489" s="262"/>
      <c r="B489" s="214" t="s">
        <v>172</v>
      </c>
      <c r="C489" s="36" t="s">
        <v>276</v>
      </c>
      <c r="D489" s="36" t="s">
        <v>20</v>
      </c>
      <c r="E489" s="36" t="s">
        <v>98</v>
      </c>
      <c r="F489" s="36" t="s">
        <v>425</v>
      </c>
      <c r="G489" s="37" t="s">
        <v>31</v>
      </c>
      <c r="H489" s="147"/>
      <c r="I489" s="147"/>
      <c r="J489" s="147"/>
      <c r="K489" s="147"/>
      <c r="L489" s="147"/>
      <c r="M489" s="147"/>
      <c r="N489" s="147"/>
      <c r="O489" s="147"/>
      <c r="P489" s="147"/>
      <c r="Q489" s="147"/>
      <c r="R489" s="147"/>
      <c r="S489" s="147"/>
      <c r="T489" s="147"/>
      <c r="U489" s="147"/>
      <c r="V489" s="147"/>
      <c r="W489" s="147">
        <f>W490</f>
        <v>17412</v>
      </c>
      <c r="X489" s="147">
        <f t="shared" si="730"/>
        <v>0</v>
      </c>
      <c r="Y489" s="147">
        <f t="shared" si="730"/>
        <v>0</v>
      </c>
      <c r="Z489" s="147">
        <f t="shared" si="731"/>
        <v>17412</v>
      </c>
      <c r="AA489" s="147">
        <f t="shared" si="731"/>
        <v>0</v>
      </c>
      <c r="AB489" s="147">
        <f t="shared" si="731"/>
        <v>0</v>
      </c>
    </row>
    <row r="490" spans="1:28" s="43" customFormat="1" ht="26.4">
      <c r="A490" s="262"/>
      <c r="B490" s="215" t="s">
        <v>33</v>
      </c>
      <c r="C490" s="36" t="s">
        <v>276</v>
      </c>
      <c r="D490" s="36" t="s">
        <v>20</v>
      </c>
      <c r="E490" s="36" t="s">
        <v>98</v>
      </c>
      <c r="F490" s="36" t="s">
        <v>425</v>
      </c>
      <c r="G490" s="37" t="s">
        <v>32</v>
      </c>
      <c r="H490" s="147"/>
      <c r="I490" s="147"/>
      <c r="J490" s="147"/>
      <c r="K490" s="147"/>
      <c r="L490" s="147"/>
      <c r="M490" s="147"/>
      <c r="N490" s="147"/>
      <c r="O490" s="147"/>
      <c r="P490" s="147"/>
      <c r="Q490" s="147"/>
      <c r="R490" s="147"/>
      <c r="S490" s="147"/>
      <c r="T490" s="147"/>
      <c r="U490" s="147"/>
      <c r="V490" s="147"/>
      <c r="W490" s="147">
        <v>17412</v>
      </c>
      <c r="X490" s="147"/>
      <c r="Y490" s="147"/>
      <c r="Z490" s="147">
        <f t="shared" si="731"/>
        <v>17412</v>
      </c>
      <c r="AA490" s="147">
        <f t="shared" si="731"/>
        <v>0</v>
      </c>
      <c r="AB490" s="147">
        <f t="shared" si="731"/>
        <v>0</v>
      </c>
    </row>
    <row r="491" spans="1:28" s="43" customFormat="1" ht="26.4">
      <c r="A491" s="262"/>
      <c r="B491" s="199" t="s">
        <v>387</v>
      </c>
      <c r="C491" s="188" t="s">
        <v>276</v>
      </c>
      <c r="D491" s="188" t="s">
        <v>20</v>
      </c>
      <c r="E491" s="188" t="s">
        <v>98</v>
      </c>
      <c r="F491" s="188" t="s">
        <v>378</v>
      </c>
      <c r="G491" s="202"/>
      <c r="H491" s="147"/>
      <c r="I491" s="147"/>
      <c r="J491" s="147"/>
      <c r="K491" s="147"/>
      <c r="L491" s="147"/>
      <c r="M491" s="147"/>
      <c r="N491" s="147"/>
      <c r="O491" s="147"/>
      <c r="P491" s="147"/>
      <c r="Q491" s="147"/>
      <c r="R491" s="147"/>
      <c r="S491" s="147"/>
      <c r="T491" s="147"/>
      <c r="U491" s="147"/>
      <c r="V491" s="147"/>
      <c r="W491" s="147">
        <f>W492+W495+W498+W501+W504+W507+W510+W513+W516+W519+W522+W525+W528+W537+W531+W534</f>
        <v>8000000</v>
      </c>
      <c r="X491" s="147">
        <f>X492+X495+X498+X501+X504+X507+X510+X513+X516+X519+X522+X525+X528+X537+X531+X534</f>
        <v>0</v>
      </c>
      <c r="Y491" s="147">
        <f>Y492+Y495+Y498+Y501+Y504+Y507+Y510+Y513+Y516+Y519+Y522+Y525+Y528+Y537+Y531+Y534</f>
        <v>0</v>
      </c>
      <c r="Z491" s="147">
        <f t="shared" si="713"/>
        <v>8000000</v>
      </c>
      <c r="AA491" s="147">
        <f t="shared" si="714"/>
        <v>0</v>
      </c>
      <c r="AB491" s="147">
        <f t="shared" si="715"/>
        <v>0</v>
      </c>
    </row>
    <row r="492" spans="1:28" s="43" customFormat="1">
      <c r="A492" s="262"/>
      <c r="B492" s="199" t="s">
        <v>394</v>
      </c>
      <c r="C492" s="188" t="s">
        <v>276</v>
      </c>
      <c r="D492" s="188" t="s">
        <v>20</v>
      </c>
      <c r="E492" s="188" t="s">
        <v>98</v>
      </c>
      <c r="F492" s="188" t="s">
        <v>415</v>
      </c>
      <c r="G492" s="202"/>
      <c r="H492" s="147"/>
      <c r="I492" s="147"/>
      <c r="J492" s="147"/>
      <c r="K492" s="147"/>
      <c r="L492" s="147"/>
      <c r="M492" s="147"/>
      <c r="N492" s="147"/>
      <c r="O492" s="147"/>
      <c r="P492" s="147"/>
      <c r="Q492" s="147"/>
      <c r="R492" s="147"/>
      <c r="S492" s="147"/>
      <c r="T492" s="147"/>
      <c r="U492" s="147"/>
      <c r="V492" s="147"/>
      <c r="W492" s="147">
        <f>W493</f>
        <v>171843</v>
      </c>
      <c r="X492" s="147">
        <f t="shared" ref="X492:Y493" si="732">X493</f>
        <v>0</v>
      </c>
      <c r="Y492" s="147">
        <f t="shared" si="732"/>
        <v>0</v>
      </c>
      <c r="Z492" s="147">
        <f t="shared" si="713"/>
        <v>171843</v>
      </c>
      <c r="AA492" s="147">
        <f t="shared" si="714"/>
        <v>0</v>
      </c>
      <c r="AB492" s="147">
        <f t="shared" si="715"/>
        <v>0</v>
      </c>
    </row>
    <row r="493" spans="1:28" s="43" customFormat="1" ht="26.4">
      <c r="A493" s="262"/>
      <c r="B493" s="214" t="s">
        <v>172</v>
      </c>
      <c r="C493" s="188" t="s">
        <v>276</v>
      </c>
      <c r="D493" s="188" t="s">
        <v>20</v>
      </c>
      <c r="E493" s="188" t="s">
        <v>98</v>
      </c>
      <c r="F493" s="188" t="s">
        <v>415</v>
      </c>
      <c r="G493" s="202" t="s">
        <v>31</v>
      </c>
      <c r="H493" s="147"/>
      <c r="I493" s="147"/>
      <c r="J493" s="147"/>
      <c r="K493" s="147"/>
      <c r="L493" s="147"/>
      <c r="M493" s="147"/>
      <c r="N493" s="147"/>
      <c r="O493" s="147"/>
      <c r="P493" s="147"/>
      <c r="Q493" s="147"/>
      <c r="R493" s="147"/>
      <c r="S493" s="147"/>
      <c r="T493" s="147"/>
      <c r="U493" s="147"/>
      <c r="V493" s="147"/>
      <c r="W493" s="147">
        <f>W494</f>
        <v>171843</v>
      </c>
      <c r="X493" s="147">
        <f t="shared" si="732"/>
        <v>0</v>
      </c>
      <c r="Y493" s="147">
        <f t="shared" si="732"/>
        <v>0</v>
      </c>
      <c r="Z493" s="147">
        <f t="shared" si="713"/>
        <v>171843</v>
      </c>
      <c r="AA493" s="147">
        <f t="shared" si="714"/>
        <v>0</v>
      </c>
      <c r="AB493" s="147">
        <f t="shared" si="715"/>
        <v>0</v>
      </c>
    </row>
    <row r="494" spans="1:28" s="43" customFormat="1" ht="26.4">
      <c r="A494" s="262"/>
      <c r="B494" s="215" t="s">
        <v>33</v>
      </c>
      <c r="C494" s="188" t="s">
        <v>276</v>
      </c>
      <c r="D494" s="188" t="s">
        <v>20</v>
      </c>
      <c r="E494" s="188" t="s">
        <v>98</v>
      </c>
      <c r="F494" s="188" t="s">
        <v>415</v>
      </c>
      <c r="G494" s="202" t="s">
        <v>32</v>
      </c>
      <c r="H494" s="147"/>
      <c r="I494" s="147"/>
      <c r="J494" s="147"/>
      <c r="K494" s="147"/>
      <c r="L494" s="147"/>
      <c r="M494" s="147"/>
      <c r="N494" s="147"/>
      <c r="O494" s="147"/>
      <c r="P494" s="147"/>
      <c r="Q494" s="147"/>
      <c r="R494" s="147"/>
      <c r="S494" s="147"/>
      <c r="T494" s="147"/>
      <c r="U494" s="147"/>
      <c r="V494" s="147"/>
      <c r="W494" s="147">
        <v>171843</v>
      </c>
      <c r="X494" s="147"/>
      <c r="Y494" s="147"/>
      <c r="Z494" s="147">
        <f t="shared" si="713"/>
        <v>171843</v>
      </c>
      <c r="AA494" s="147">
        <f t="shared" si="714"/>
        <v>0</v>
      </c>
      <c r="AB494" s="147">
        <f t="shared" si="715"/>
        <v>0</v>
      </c>
    </row>
    <row r="495" spans="1:28" s="43" customFormat="1" ht="26.4">
      <c r="A495" s="262"/>
      <c r="B495" s="199" t="s">
        <v>395</v>
      </c>
      <c r="C495" s="188" t="s">
        <v>276</v>
      </c>
      <c r="D495" s="188" t="s">
        <v>20</v>
      </c>
      <c r="E495" s="188" t="s">
        <v>98</v>
      </c>
      <c r="F495" s="188" t="s">
        <v>416</v>
      </c>
      <c r="G495" s="202"/>
      <c r="H495" s="147"/>
      <c r="I495" s="147"/>
      <c r="J495" s="147"/>
      <c r="K495" s="147"/>
      <c r="L495" s="147"/>
      <c r="M495" s="147"/>
      <c r="N495" s="147"/>
      <c r="O495" s="147"/>
      <c r="P495" s="147"/>
      <c r="Q495" s="147"/>
      <c r="R495" s="147"/>
      <c r="S495" s="147"/>
      <c r="T495" s="147"/>
      <c r="U495" s="147"/>
      <c r="V495" s="147"/>
      <c r="W495" s="147">
        <f>W496</f>
        <v>717996</v>
      </c>
      <c r="X495" s="147">
        <f t="shared" ref="X495:Y496" si="733">X496</f>
        <v>0</v>
      </c>
      <c r="Y495" s="147">
        <f t="shared" si="733"/>
        <v>0</v>
      </c>
      <c r="Z495" s="147">
        <f t="shared" si="713"/>
        <v>717996</v>
      </c>
      <c r="AA495" s="147">
        <f t="shared" si="714"/>
        <v>0</v>
      </c>
      <c r="AB495" s="147">
        <f t="shared" si="715"/>
        <v>0</v>
      </c>
    </row>
    <row r="496" spans="1:28" s="43" customFormat="1" ht="26.4">
      <c r="A496" s="262"/>
      <c r="B496" s="214" t="s">
        <v>172</v>
      </c>
      <c r="C496" s="188" t="s">
        <v>276</v>
      </c>
      <c r="D496" s="188" t="s">
        <v>20</v>
      </c>
      <c r="E496" s="188" t="s">
        <v>98</v>
      </c>
      <c r="F496" s="188" t="s">
        <v>416</v>
      </c>
      <c r="G496" s="202" t="s">
        <v>31</v>
      </c>
      <c r="H496" s="147"/>
      <c r="I496" s="147"/>
      <c r="J496" s="147"/>
      <c r="K496" s="147"/>
      <c r="L496" s="147"/>
      <c r="M496" s="147"/>
      <c r="N496" s="147"/>
      <c r="O496" s="147"/>
      <c r="P496" s="147"/>
      <c r="Q496" s="147"/>
      <c r="R496" s="147"/>
      <c r="S496" s="147"/>
      <c r="T496" s="147"/>
      <c r="U496" s="147"/>
      <c r="V496" s="147"/>
      <c r="W496" s="147">
        <f>W497</f>
        <v>717996</v>
      </c>
      <c r="X496" s="147">
        <f t="shared" si="733"/>
        <v>0</v>
      </c>
      <c r="Y496" s="147">
        <f t="shared" si="733"/>
        <v>0</v>
      </c>
      <c r="Z496" s="147">
        <f t="shared" si="713"/>
        <v>717996</v>
      </c>
      <c r="AA496" s="147">
        <f t="shared" si="714"/>
        <v>0</v>
      </c>
      <c r="AB496" s="147">
        <f t="shared" si="715"/>
        <v>0</v>
      </c>
    </row>
    <row r="497" spans="1:28" s="43" customFormat="1" ht="26.4">
      <c r="A497" s="262"/>
      <c r="B497" s="215" t="s">
        <v>33</v>
      </c>
      <c r="C497" s="188" t="s">
        <v>276</v>
      </c>
      <c r="D497" s="188" t="s">
        <v>20</v>
      </c>
      <c r="E497" s="188" t="s">
        <v>98</v>
      </c>
      <c r="F497" s="188" t="s">
        <v>416</v>
      </c>
      <c r="G497" s="202" t="s">
        <v>32</v>
      </c>
      <c r="H497" s="147"/>
      <c r="I497" s="147"/>
      <c r="J497" s="147"/>
      <c r="K497" s="147"/>
      <c r="L497" s="147"/>
      <c r="M497" s="147"/>
      <c r="N497" s="147"/>
      <c r="O497" s="147"/>
      <c r="P497" s="147"/>
      <c r="Q497" s="147"/>
      <c r="R497" s="147"/>
      <c r="S497" s="147"/>
      <c r="T497" s="147"/>
      <c r="U497" s="147"/>
      <c r="V497" s="147"/>
      <c r="W497" s="147">
        <v>717996</v>
      </c>
      <c r="X497" s="147"/>
      <c r="Y497" s="147"/>
      <c r="Z497" s="147">
        <f t="shared" si="713"/>
        <v>717996</v>
      </c>
      <c r="AA497" s="147">
        <f t="shared" si="714"/>
        <v>0</v>
      </c>
      <c r="AB497" s="147">
        <f t="shared" si="715"/>
        <v>0</v>
      </c>
    </row>
    <row r="498" spans="1:28" s="43" customFormat="1">
      <c r="A498" s="262"/>
      <c r="B498" s="199" t="s">
        <v>396</v>
      </c>
      <c r="C498" s="188" t="s">
        <v>276</v>
      </c>
      <c r="D498" s="188" t="s">
        <v>20</v>
      </c>
      <c r="E498" s="188" t="s">
        <v>98</v>
      </c>
      <c r="F498" s="188" t="s">
        <v>417</v>
      </c>
      <c r="G498" s="202"/>
      <c r="H498" s="147"/>
      <c r="I498" s="147"/>
      <c r="J498" s="147"/>
      <c r="K498" s="147"/>
      <c r="L498" s="147"/>
      <c r="M498" s="147"/>
      <c r="N498" s="147"/>
      <c r="O498" s="147"/>
      <c r="P498" s="147"/>
      <c r="Q498" s="147"/>
      <c r="R498" s="147"/>
      <c r="S498" s="147"/>
      <c r="T498" s="147"/>
      <c r="U498" s="147"/>
      <c r="V498" s="147"/>
      <c r="W498" s="147">
        <f>W499</f>
        <v>1038522</v>
      </c>
      <c r="X498" s="147">
        <f t="shared" ref="X498:Y499" si="734">X499</f>
        <v>0</v>
      </c>
      <c r="Y498" s="147">
        <f t="shared" si="734"/>
        <v>0</v>
      </c>
      <c r="Z498" s="147">
        <f t="shared" si="713"/>
        <v>1038522</v>
      </c>
      <c r="AA498" s="147">
        <f t="shared" si="714"/>
        <v>0</v>
      </c>
      <c r="AB498" s="147">
        <f t="shared" si="715"/>
        <v>0</v>
      </c>
    </row>
    <row r="499" spans="1:28" s="43" customFormat="1" ht="26.4">
      <c r="A499" s="262"/>
      <c r="B499" s="214" t="s">
        <v>172</v>
      </c>
      <c r="C499" s="188" t="s">
        <v>276</v>
      </c>
      <c r="D499" s="188" t="s">
        <v>20</v>
      </c>
      <c r="E499" s="188" t="s">
        <v>98</v>
      </c>
      <c r="F499" s="188" t="s">
        <v>417</v>
      </c>
      <c r="G499" s="202" t="s">
        <v>31</v>
      </c>
      <c r="H499" s="147"/>
      <c r="I499" s="147"/>
      <c r="J499" s="147"/>
      <c r="K499" s="147"/>
      <c r="L499" s="147"/>
      <c r="M499" s="147"/>
      <c r="N499" s="147"/>
      <c r="O499" s="147"/>
      <c r="P499" s="147"/>
      <c r="Q499" s="147"/>
      <c r="R499" s="147"/>
      <c r="S499" s="147"/>
      <c r="T499" s="147"/>
      <c r="U499" s="147"/>
      <c r="V499" s="147"/>
      <c r="W499" s="147">
        <f>W500</f>
        <v>1038522</v>
      </c>
      <c r="X499" s="147">
        <f t="shared" si="734"/>
        <v>0</v>
      </c>
      <c r="Y499" s="147">
        <f t="shared" si="734"/>
        <v>0</v>
      </c>
      <c r="Z499" s="147">
        <f t="shared" si="713"/>
        <v>1038522</v>
      </c>
      <c r="AA499" s="147">
        <f t="shared" si="714"/>
        <v>0</v>
      </c>
      <c r="AB499" s="147">
        <f t="shared" si="715"/>
        <v>0</v>
      </c>
    </row>
    <row r="500" spans="1:28" s="43" customFormat="1" ht="26.4">
      <c r="A500" s="262"/>
      <c r="B500" s="215" t="s">
        <v>33</v>
      </c>
      <c r="C500" s="188" t="s">
        <v>276</v>
      </c>
      <c r="D500" s="188" t="s">
        <v>20</v>
      </c>
      <c r="E500" s="188" t="s">
        <v>98</v>
      </c>
      <c r="F500" s="188" t="s">
        <v>417</v>
      </c>
      <c r="G500" s="202" t="s">
        <v>32</v>
      </c>
      <c r="H500" s="147"/>
      <c r="I500" s="147"/>
      <c r="J500" s="147"/>
      <c r="K500" s="147"/>
      <c r="L500" s="147"/>
      <c r="M500" s="147"/>
      <c r="N500" s="147"/>
      <c r="O500" s="147"/>
      <c r="P500" s="147"/>
      <c r="Q500" s="147"/>
      <c r="R500" s="147"/>
      <c r="S500" s="147"/>
      <c r="T500" s="147"/>
      <c r="U500" s="147"/>
      <c r="V500" s="147"/>
      <c r="W500" s="147">
        <v>1038522</v>
      </c>
      <c r="X500" s="147"/>
      <c r="Y500" s="147"/>
      <c r="Z500" s="147">
        <f t="shared" si="713"/>
        <v>1038522</v>
      </c>
      <c r="AA500" s="147">
        <f t="shared" si="714"/>
        <v>0</v>
      </c>
      <c r="AB500" s="147">
        <f t="shared" si="715"/>
        <v>0</v>
      </c>
    </row>
    <row r="501" spans="1:28" s="43" customFormat="1">
      <c r="A501" s="262"/>
      <c r="B501" s="199" t="s">
        <v>397</v>
      </c>
      <c r="C501" s="188" t="s">
        <v>276</v>
      </c>
      <c r="D501" s="188" t="s">
        <v>20</v>
      </c>
      <c r="E501" s="188" t="s">
        <v>98</v>
      </c>
      <c r="F501" s="188" t="s">
        <v>418</v>
      </c>
      <c r="G501" s="202"/>
      <c r="H501" s="147"/>
      <c r="I501" s="147"/>
      <c r="J501" s="147"/>
      <c r="K501" s="147"/>
      <c r="L501" s="147"/>
      <c r="M501" s="147"/>
      <c r="N501" s="147"/>
      <c r="O501" s="147"/>
      <c r="P501" s="147"/>
      <c r="Q501" s="147"/>
      <c r="R501" s="147"/>
      <c r="S501" s="147"/>
      <c r="T501" s="147"/>
      <c r="U501" s="147"/>
      <c r="V501" s="147"/>
      <c r="W501" s="147">
        <f>W502</f>
        <v>1169524</v>
      </c>
      <c r="X501" s="147">
        <f t="shared" ref="X501:Y502" si="735">X502</f>
        <v>0</v>
      </c>
      <c r="Y501" s="147">
        <f t="shared" si="735"/>
        <v>0</v>
      </c>
      <c r="Z501" s="147">
        <f t="shared" si="713"/>
        <v>1169524</v>
      </c>
      <c r="AA501" s="147">
        <f t="shared" si="714"/>
        <v>0</v>
      </c>
      <c r="AB501" s="147">
        <f t="shared" si="715"/>
        <v>0</v>
      </c>
    </row>
    <row r="502" spans="1:28" s="43" customFormat="1" ht="26.4">
      <c r="A502" s="262"/>
      <c r="B502" s="214" t="s">
        <v>172</v>
      </c>
      <c r="C502" s="188" t="s">
        <v>276</v>
      </c>
      <c r="D502" s="188" t="s">
        <v>20</v>
      </c>
      <c r="E502" s="188" t="s">
        <v>98</v>
      </c>
      <c r="F502" s="188" t="s">
        <v>418</v>
      </c>
      <c r="G502" s="202" t="s">
        <v>31</v>
      </c>
      <c r="H502" s="147"/>
      <c r="I502" s="147"/>
      <c r="J502" s="147"/>
      <c r="K502" s="147"/>
      <c r="L502" s="147"/>
      <c r="M502" s="147"/>
      <c r="N502" s="147"/>
      <c r="O502" s="147"/>
      <c r="P502" s="147"/>
      <c r="Q502" s="147"/>
      <c r="R502" s="147"/>
      <c r="S502" s="147"/>
      <c r="T502" s="147"/>
      <c r="U502" s="147"/>
      <c r="V502" s="147"/>
      <c r="W502" s="147">
        <f>W503</f>
        <v>1169524</v>
      </c>
      <c r="X502" s="147">
        <f t="shared" si="735"/>
        <v>0</v>
      </c>
      <c r="Y502" s="147">
        <f t="shared" si="735"/>
        <v>0</v>
      </c>
      <c r="Z502" s="147">
        <f t="shared" si="713"/>
        <v>1169524</v>
      </c>
      <c r="AA502" s="147">
        <f t="shared" si="714"/>
        <v>0</v>
      </c>
      <c r="AB502" s="147">
        <f t="shared" si="715"/>
        <v>0</v>
      </c>
    </row>
    <row r="503" spans="1:28" s="43" customFormat="1" ht="26.4">
      <c r="A503" s="262"/>
      <c r="B503" s="215" t="s">
        <v>33</v>
      </c>
      <c r="C503" s="188" t="s">
        <v>276</v>
      </c>
      <c r="D503" s="188" t="s">
        <v>20</v>
      </c>
      <c r="E503" s="188" t="s">
        <v>98</v>
      </c>
      <c r="F503" s="188" t="s">
        <v>418</v>
      </c>
      <c r="G503" s="202" t="s">
        <v>32</v>
      </c>
      <c r="H503" s="147"/>
      <c r="I503" s="147"/>
      <c r="J503" s="147"/>
      <c r="K503" s="147"/>
      <c r="L503" s="147"/>
      <c r="M503" s="147"/>
      <c r="N503" s="147"/>
      <c r="O503" s="147"/>
      <c r="P503" s="147"/>
      <c r="Q503" s="147"/>
      <c r="R503" s="147"/>
      <c r="S503" s="147"/>
      <c r="T503" s="147"/>
      <c r="U503" s="147"/>
      <c r="V503" s="147"/>
      <c r="W503" s="147">
        <v>1169524</v>
      </c>
      <c r="X503" s="147"/>
      <c r="Y503" s="147"/>
      <c r="Z503" s="147">
        <f t="shared" si="713"/>
        <v>1169524</v>
      </c>
      <c r="AA503" s="147">
        <f t="shared" si="714"/>
        <v>0</v>
      </c>
      <c r="AB503" s="147">
        <f t="shared" si="715"/>
        <v>0</v>
      </c>
    </row>
    <row r="504" spans="1:28" s="43" customFormat="1" ht="26.4">
      <c r="A504" s="262"/>
      <c r="B504" s="199" t="s">
        <v>390</v>
      </c>
      <c r="C504" s="188" t="s">
        <v>276</v>
      </c>
      <c r="D504" s="188" t="s">
        <v>20</v>
      </c>
      <c r="E504" s="188" t="s">
        <v>98</v>
      </c>
      <c r="F504" s="188" t="s">
        <v>385</v>
      </c>
      <c r="G504" s="202"/>
      <c r="H504" s="147"/>
      <c r="I504" s="147"/>
      <c r="J504" s="147"/>
      <c r="K504" s="147"/>
      <c r="L504" s="147"/>
      <c r="M504" s="147"/>
      <c r="N504" s="147"/>
      <c r="O504" s="147"/>
      <c r="P504" s="147"/>
      <c r="Q504" s="147"/>
      <c r="R504" s="147"/>
      <c r="S504" s="147"/>
      <c r="T504" s="147"/>
      <c r="U504" s="147"/>
      <c r="V504" s="147"/>
      <c r="W504" s="147">
        <f>W505</f>
        <v>1445073</v>
      </c>
      <c r="X504" s="147">
        <f t="shared" ref="X504:Y505" si="736">X505</f>
        <v>0</v>
      </c>
      <c r="Y504" s="147">
        <f t="shared" si="736"/>
        <v>0</v>
      </c>
      <c r="Z504" s="147">
        <f t="shared" si="713"/>
        <v>1445073</v>
      </c>
      <c r="AA504" s="147">
        <f t="shared" si="714"/>
        <v>0</v>
      </c>
      <c r="AB504" s="147">
        <f t="shared" si="715"/>
        <v>0</v>
      </c>
    </row>
    <row r="505" spans="1:28" s="43" customFormat="1" ht="26.4">
      <c r="A505" s="262"/>
      <c r="B505" s="200" t="s">
        <v>40</v>
      </c>
      <c r="C505" s="188" t="s">
        <v>276</v>
      </c>
      <c r="D505" s="188" t="s">
        <v>20</v>
      </c>
      <c r="E505" s="188" t="s">
        <v>98</v>
      </c>
      <c r="F505" s="188" t="s">
        <v>385</v>
      </c>
      <c r="G505" s="202" t="s">
        <v>38</v>
      </c>
      <c r="H505" s="147"/>
      <c r="I505" s="147"/>
      <c r="J505" s="147"/>
      <c r="K505" s="147"/>
      <c r="L505" s="147"/>
      <c r="M505" s="147"/>
      <c r="N505" s="147"/>
      <c r="O505" s="147"/>
      <c r="P505" s="147"/>
      <c r="Q505" s="147"/>
      <c r="R505" s="147"/>
      <c r="S505" s="147"/>
      <c r="T505" s="147"/>
      <c r="U505" s="147"/>
      <c r="V505" s="147"/>
      <c r="W505" s="147">
        <f>W506</f>
        <v>1445073</v>
      </c>
      <c r="X505" s="147">
        <f t="shared" si="736"/>
        <v>0</v>
      </c>
      <c r="Y505" s="147">
        <f t="shared" si="736"/>
        <v>0</v>
      </c>
      <c r="Z505" s="147">
        <f t="shared" si="713"/>
        <v>1445073</v>
      </c>
      <c r="AA505" s="147">
        <f t="shared" si="714"/>
        <v>0</v>
      </c>
      <c r="AB505" s="147">
        <f t="shared" si="715"/>
        <v>0</v>
      </c>
    </row>
    <row r="506" spans="1:28" s="43" customFormat="1">
      <c r="A506" s="262"/>
      <c r="B506" s="199" t="s">
        <v>41</v>
      </c>
      <c r="C506" s="188" t="s">
        <v>276</v>
      </c>
      <c r="D506" s="188" t="s">
        <v>20</v>
      </c>
      <c r="E506" s="188" t="s">
        <v>98</v>
      </c>
      <c r="F506" s="188" t="s">
        <v>385</v>
      </c>
      <c r="G506" s="202" t="s">
        <v>39</v>
      </c>
      <c r="H506" s="147"/>
      <c r="I506" s="147"/>
      <c r="J506" s="147"/>
      <c r="K506" s="147"/>
      <c r="L506" s="147"/>
      <c r="M506" s="147"/>
      <c r="N506" s="147"/>
      <c r="O506" s="147"/>
      <c r="P506" s="147"/>
      <c r="Q506" s="147"/>
      <c r="R506" s="147"/>
      <c r="S506" s="147"/>
      <c r="T506" s="147"/>
      <c r="U506" s="147"/>
      <c r="V506" s="147"/>
      <c r="W506" s="147">
        <v>1445073</v>
      </c>
      <c r="X506" s="147"/>
      <c r="Y506" s="147"/>
      <c r="Z506" s="147">
        <f t="shared" si="713"/>
        <v>1445073</v>
      </c>
      <c r="AA506" s="147">
        <f t="shared" si="714"/>
        <v>0</v>
      </c>
      <c r="AB506" s="147">
        <f t="shared" si="715"/>
        <v>0</v>
      </c>
    </row>
    <row r="507" spans="1:28" s="43" customFormat="1" ht="26.4">
      <c r="A507" s="262"/>
      <c r="B507" s="199" t="s">
        <v>388</v>
      </c>
      <c r="C507" s="188" t="s">
        <v>276</v>
      </c>
      <c r="D507" s="188" t="s">
        <v>20</v>
      </c>
      <c r="E507" s="188" t="s">
        <v>98</v>
      </c>
      <c r="F507" s="188" t="s">
        <v>381</v>
      </c>
      <c r="G507" s="202"/>
      <c r="H507" s="147"/>
      <c r="I507" s="147"/>
      <c r="J507" s="147"/>
      <c r="K507" s="147"/>
      <c r="L507" s="147"/>
      <c r="M507" s="147"/>
      <c r="N507" s="147"/>
      <c r="O507" s="147"/>
      <c r="P507" s="147"/>
      <c r="Q507" s="147"/>
      <c r="R507" s="147"/>
      <c r="S507" s="147"/>
      <c r="T507" s="147"/>
      <c r="U507" s="147"/>
      <c r="V507" s="147"/>
      <c r="W507" s="147">
        <f>W508</f>
        <v>165485</v>
      </c>
      <c r="X507" s="147">
        <f t="shared" ref="X507:Y508" si="737">X508</f>
        <v>0</v>
      </c>
      <c r="Y507" s="147">
        <f t="shared" si="737"/>
        <v>0</v>
      </c>
      <c r="Z507" s="147">
        <f t="shared" ref="Z507:Z536" si="738">T507+W507</f>
        <v>165485</v>
      </c>
      <c r="AA507" s="147">
        <f t="shared" ref="AA507:AA536" si="739">U507+X507</f>
        <v>0</v>
      </c>
      <c r="AB507" s="147">
        <f t="shared" ref="AB507:AB536" si="740">V507+Y507</f>
        <v>0</v>
      </c>
    </row>
    <row r="508" spans="1:28" s="43" customFormat="1" ht="26.4">
      <c r="A508" s="262"/>
      <c r="B508" s="200" t="s">
        <v>40</v>
      </c>
      <c r="C508" s="188" t="s">
        <v>276</v>
      </c>
      <c r="D508" s="188" t="s">
        <v>20</v>
      </c>
      <c r="E508" s="188" t="s">
        <v>98</v>
      </c>
      <c r="F508" s="188" t="s">
        <v>381</v>
      </c>
      <c r="G508" s="202" t="s">
        <v>38</v>
      </c>
      <c r="H508" s="147"/>
      <c r="I508" s="147"/>
      <c r="J508" s="147"/>
      <c r="K508" s="147"/>
      <c r="L508" s="147"/>
      <c r="M508" s="147"/>
      <c r="N508" s="147"/>
      <c r="O508" s="147"/>
      <c r="P508" s="147"/>
      <c r="Q508" s="147"/>
      <c r="R508" s="147"/>
      <c r="S508" s="147"/>
      <c r="T508" s="147"/>
      <c r="U508" s="147"/>
      <c r="V508" s="147"/>
      <c r="W508" s="147">
        <f>W509</f>
        <v>165485</v>
      </c>
      <c r="X508" s="147">
        <f t="shared" si="737"/>
        <v>0</v>
      </c>
      <c r="Y508" s="147">
        <f t="shared" si="737"/>
        <v>0</v>
      </c>
      <c r="Z508" s="147">
        <f t="shared" si="738"/>
        <v>165485</v>
      </c>
      <c r="AA508" s="147">
        <f t="shared" si="739"/>
        <v>0</v>
      </c>
      <c r="AB508" s="147">
        <f t="shared" si="740"/>
        <v>0</v>
      </c>
    </row>
    <row r="509" spans="1:28" s="43" customFormat="1">
      <c r="A509" s="262"/>
      <c r="B509" s="199" t="s">
        <v>41</v>
      </c>
      <c r="C509" s="188" t="s">
        <v>276</v>
      </c>
      <c r="D509" s="188" t="s">
        <v>20</v>
      </c>
      <c r="E509" s="188" t="s">
        <v>98</v>
      </c>
      <c r="F509" s="188" t="s">
        <v>381</v>
      </c>
      <c r="G509" s="202" t="s">
        <v>39</v>
      </c>
      <c r="H509" s="147"/>
      <c r="I509" s="147"/>
      <c r="J509" s="147"/>
      <c r="K509" s="147"/>
      <c r="L509" s="147"/>
      <c r="M509" s="147"/>
      <c r="N509" s="147"/>
      <c r="O509" s="147"/>
      <c r="P509" s="147"/>
      <c r="Q509" s="147"/>
      <c r="R509" s="147"/>
      <c r="S509" s="147"/>
      <c r="T509" s="147"/>
      <c r="U509" s="147"/>
      <c r="V509" s="147"/>
      <c r="W509" s="147">
        <v>165485</v>
      </c>
      <c r="X509" s="147"/>
      <c r="Y509" s="147"/>
      <c r="Z509" s="147">
        <f t="shared" si="738"/>
        <v>165485</v>
      </c>
      <c r="AA509" s="147">
        <f t="shared" si="739"/>
        <v>0</v>
      </c>
      <c r="AB509" s="147">
        <f t="shared" si="740"/>
        <v>0</v>
      </c>
    </row>
    <row r="510" spans="1:28" s="43" customFormat="1" ht="26.4">
      <c r="A510" s="262"/>
      <c r="B510" s="199" t="s">
        <v>398</v>
      </c>
      <c r="C510" s="188" t="s">
        <v>276</v>
      </c>
      <c r="D510" s="188" t="s">
        <v>20</v>
      </c>
      <c r="E510" s="188" t="s">
        <v>98</v>
      </c>
      <c r="F510" s="188" t="s">
        <v>419</v>
      </c>
      <c r="G510" s="202"/>
      <c r="H510" s="147"/>
      <c r="I510" s="147"/>
      <c r="J510" s="147"/>
      <c r="K510" s="147"/>
      <c r="L510" s="147"/>
      <c r="M510" s="147"/>
      <c r="N510" s="147"/>
      <c r="O510" s="147"/>
      <c r="P510" s="147"/>
      <c r="Q510" s="147"/>
      <c r="R510" s="147"/>
      <c r="S510" s="147"/>
      <c r="T510" s="147"/>
      <c r="U510" s="147"/>
      <c r="V510" s="147"/>
      <c r="W510" s="147">
        <f>W511</f>
        <v>468271</v>
      </c>
      <c r="X510" s="147">
        <f t="shared" ref="X510:Y511" si="741">X511</f>
        <v>0</v>
      </c>
      <c r="Y510" s="147">
        <f t="shared" si="741"/>
        <v>0</v>
      </c>
      <c r="Z510" s="147">
        <f t="shared" si="738"/>
        <v>468271</v>
      </c>
      <c r="AA510" s="147">
        <f t="shared" si="739"/>
        <v>0</v>
      </c>
      <c r="AB510" s="147">
        <f t="shared" si="740"/>
        <v>0</v>
      </c>
    </row>
    <row r="511" spans="1:28" s="43" customFormat="1" ht="26.4">
      <c r="A511" s="262"/>
      <c r="B511" s="214" t="s">
        <v>172</v>
      </c>
      <c r="C511" s="188" t="s">
        <v>276</v>
      </c>
      <c r="D511" s="188" t="s">
        <v>20</v>
      </c>
      <c r="E511" s="188" t="s">
        <v>98</v>
      </c>
      <c r="F511" s="188" t="s">
        <v>419</v>
      </c>
      <c r="G511" s="202" t="s">
        <v>31</v>
      </c>
      <c r="H511" s="147"/>
      <c r="I511" s="147"/>
      <c r="J511" s="147"/>
      <c r="K511" s="147"/>
      <c r="L511" s="147"/>
      <c r="M511" s="147"/>
      <c r="N511" s="147"/>
      <c r="O511" s="147"/>
      <c r="P511" s="147"/>
      <c r="Q511" s="147"/>
      <c r="R511" s="147"/>
      <c r="S511" s="147"/>
      <c r="T511" s="147"/>
      <c r="U511" s="147"/>
      <c r="V511" s="147"/>
      <c r="W511" s="147">
        <f>W512</f>
        <v>468271</v>
      </c>
      <c r="X511" s="147">
        <f t="shared" si="741"/>
        <v>0</v>
      </c>
      <c r="Y511" s="147">
        <f t="shared" si="741"/>
        <v>0</v>
      </c>
      <c r="Z511" s="147">
        <f t="shared" si="738"/>
        <v>468271</v>
      </c>
      <c r="AA511" s="147">
        <f t="shared" si="739"/>
        <v>0</v>
      </c>
      <c r="AB511" s="147">
        <f t="shared" si="740"/>
        <v>0</v>
      </c>
    </row>
    <row r="512" spans="1:28" s="43" customFormat="1" ht="26.4">
      <c r="A512" s="262"/>
      <c r="B512" s="215" t="s">
        <v>33</v>
      </c>
      <c r="C512" s="188" t="s">
        <v>276</v>
      </c>
      <c r="D512" s="188" t="s">
        <v>20</v>
      </c>
      <c r="E512" s="188" t="s">
        <v>98</v>
      </c>
      <c r="F512" s="188" t="s">
        <v>419</v>
      </c>
      <c r="G512" s="202" t="s">
        <v>32</v>
      </c>
      <c r="H512" s="147"/>
      <c r="I512" s="147"/>
      <c r="J512" s="147"/>
      <c r="K512" s="147"/>
      <c r="L512" s="147"/>
      <c r="M512" s="147"/>
      <c r="N512" s="147"/>
      <c r="O512" s="147"/>
      <c r="P512" s="147"/>
      <c r="Q512" s="147"/>
      <c r="R512" s="147"/>
      <c r="S512" s="147"/>
      <c r="T512" s="147"/>
      <c r="U512" s="147"/>
      <c r="V512" s="147"/>
      <c r="W512" s="147">
        <v>468271</v>
      </c>
      <c r="X512" s="147"/>
      <c r="Y512" s="147"/>
      <c r="Z512" s="147">
        <f t="shared" si="738"/>
        <v>468271</v>
      </c>
      <c r="AA512" s="147">
        <f t="shared" si="739"/>
        <v>0</v>
      </c>
      <c r="AB512" s="147">
        <f t="shared" si="740"/>
        <v>0</v>
      </c>
    </row>
    <row r="513" spans="1:28" s="43" customFormat="1">
      <c r="A513" s="262"/>
      <c r="B513" s="199" t="s">
        <v>386</v>
      </c>
      <c r="C513" s="188" t="s">
        <v>276</v>
      </c>
      <c r="D513" s="188" t="s">
        <v>20</v>
      </c>
      <c r="E513" s="188" t="s">
        <v>98</v>
      </c>
      <c r="F513" s="188" t="s">
        <v>379</v>
      </c>
      <c r="G513" s="202"/>
      <c r="H513" s="147"/>
      <c r="I513" s="147"/>
      <c r="J513" s="147"/>
      <c r="K513" s="147"/>
      <c r="L513" s="147"/>
      <c r="M513" s="147"/>
      <c r="N513" s="147"/>
      <c r="O513" s="147"/>
      <c r="P513" s="147"/>
      <c r="Q513" s="147"/>
      <c r="R513" s="147"/>
      <c r="S513" s="147"/>
      <c r="T513" s="147"/>
      <c r="U513" s="147"/>
      <c r="V513" s="147"/>
      <c r="W513" s="147">
        <f>W514</f>
        <v>534494</v>
      </c>
      <c r="X513" s="147">
        <f t="shared" ref="X513:Y514" si="742">X514</f>
        <v>0</v>
      </c>
      <c r="Y513" s="147">
        <f t="shared" si="742"/>
        <v>0</v>
      </c>
      <c r="Z513" s="147">
        <f t="shared" si="738"/>
        <v>534494</v>
      </c>
      <c r="AA513" s="147">
        <f t="shared" si="739"/>
        <v>0</v>
      </c>
      <c r="AB513" s="147">
        <f t="shared" si="740"/>
        <v>0</v>
      </c>
    </row>
    <row r="514" spans="1:28" s="43" customFormat="1" ht="26.4">
      <c r="A514" s="262"/>
      <c r="B514" s="200" t="s">
        <v>40</v>
      </c>
      <c r="C514" s="188" t="s">
        <v>276</v>
      </c>
      <c r="D514" s="188" t="s">
        <v>20</v>
      </c>
      <c r="E514" s="188" t="s">
        <v>98</v>
      </c>
      <c r="F514" s="188" t="s">
        <v>379</v>
      </c>
      <c r="G514" s="202" t="s">
        <v>38</v>
      </c>
      <c r="H514" s="147"/>
      <c r="I514" s="147"/>
      <c r="J514" s="147"/>
      <c r="K514" s="147"/>
      <c r="L514" s="147"/>
      <c r="M514" s="147"/>
      <c r="N514" s="147"/>
      <c r="O514" s="147"/>
      <c r="P514" s="147"/>
      <c r="Q514" s="147"/>
      <c r="R514" s="147"/>
      <c r="S514" s="147"/>
      <c r="T514" s="147"/>
      <c r="U514" s="147"/>
      <c r="V514" s="147"/>
      <c r="W514" s="147">
        <f>W515</f>
        <v>534494</v>
      </c>
      <c r="X514" s="147">
        <f t="shared" si="742"/>
        <v>0</v>
      </c>
      <c r="Y514" s="147">
        <f t="shared" si="742"/>
        <v>0</v>
      </c>
      <c r="Z514" s="147">
        <f t="shared" si="738"/>
        <v>534494</v>
      </c>
      <c r="AA514" s="147">
        <f t="shared" si="739"/>
        <v>0</v>
      </c>
      <c r="AB514" s="147">
        <f t="shared" si="740"/>
        <v>0</v>
      </c>
    </row>
    <row r="515" spans="1:28" s="43" customFormat="1">
      <c r="A515" s="262"/>
      <c r="B515" s="199" t="s">
        <v>41</v>
      </c>
      <c r="C515" s="188" t="s">
        <v>276</v>
      </c>
      <c r="D515" s="188" t="s">
        <v>20</v>
      </c>
      <c r="E515" s="188" t="s">
        <v>98</v>
      </c>
      <c r="F515" s="188" t="s">
        <v>379</v>
      </c>
      <c r="G515" s="202" t="s">
        <v>39</v>
      </c>
      <c r="H515" s="147"/>
      <c r="I515" s="147"/>
      <c r="J515" s="147"/>
      <c r="K515" s="147"/>
      <c r="L515" s="147"/>
      <c r="M515" s="147"/>
      <c r="N515" s="147"/>
      <c r="O515" s="147"/>
      <c r="P515" s="147"/>
      <c r="Q515" s="147"/>
      <c r="R515" s="147"/>
      <c r="S515" s="147"/>
      <c r="T515" s="147"/>
      <c r="U515" s="147"/>
      <c r="V515" s="147"/>
      <c r="W515" s="147">
        <v>534494</v>
      </c>
      <c r="X515" s="147"/>
      <c r="Y515" s="147"/>
      <c r="Z515" s="147">
        <f t="shared" si="738"/>
        <v>534494</v>
      </c>
      <c r="AA515" s="147">
        <f t="shared" si="739"/>
        <v>0</v>
      </c>
      <c r="AB515" s="147">
        <f t="shared" si="740"/>
        <v>0</v>
      </c>
    </row>
    <row r="516" spans="1:28" s="43" customFormat="1">
      <c r="A516" s="262"/>
      <c r="B516" s="199" t="s">
        <v>391</v>
      </c>
      <c r="C516" s="188" t="s">
        <v>276</v>
      </c>
      <c r="D516" s="188" t="s">
        <v>20</v>
      </c>
      <c r="E516" s="188" t="s">
        <v>98</v>
      </c>
      <c r="F516" s="188" t="s">
        <v>393</v>
      </c>
      <c r="G516" s="202"/>
      <c r="H516" s="147"/>
      <c r="I516" s="147"/>
      <c r="J516" s="147"/>
      <c r="K516" s="147"/>
      <c r="L516" s="147"/>
      <c r="M516" s="147"/>
      <c r="N516" s="147"/>
      <c r="O516" s="147"/>
      <c r="P516" s="147"/>
      <c r="Q516" s="147"/>
      <c r="R516" s="147"/>
      <c r="S516" s="147"/>
      <c r="T516" s="147"/>
      <c r="U516" s="147"/>
      <c r="V516" s="147"/>
      <c r="W516" s="147">
        <f>W517</f>
        <v>728270</v>
      </c>
      <c r="X516" s="147">
        <f t="shared" ref="X516:Y517" si="743">X517</f>
        <v>0</v>
      </c>
      <c r="Y516" s="147">
        <f t="shared" si="743"/>
        <v>0</v>
      </c>
      <c r="Z516" s="147">
        <f t="shared" si="738"/>
        <v>728270</v>
      </c>
      <c r="AA516" s="147">
        <f t="shared" si="739"/>
        <v>0</v>
      </c>
      <c r="AB516" s="147">
        <f t="shared" si="740"/>
        <v>0</v>
      </c>
    </row>
    <row r="517" spans="1:28" s="43" customFormat="1" ht="26.4">
      <c r="A517" s="262"/>
      <c r="B517" s="200" t="s">
        <v>40</v>
      </c>
      <c r="C517" s="188" t="s">
        <v>276</v>
      </c>
      <c r="D517" s="188" t="s">
        <v>20</v>
      </c>
      <c r="E517" s="188" t="s">
        <v>98</v>
      </c>
      <c r="F517" s="188" t="s">
        <v>393</v>
      </c>
      <c r="G517" s="202" t="s">
        <v>38</v>
      </c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>
        <f>W518</f>
        <v>728270</v>
      </c>
      <c r="X517" s="147">
        <f t="shared" si="743"/>
        <v>0</v>
      </c>
      <c r="Y517" s="147">
        <f t="shared" si="743"/>
        <v>0</v>
      </c>
      <c r="Z517" s="147">
        <f t="shared" si="738"/>
        <v>728270</v>
      </c>
      <c r="AA517" s="147">
        <f t="shared" si="739"/>
        <v>0</v>
      </c>
      <c r="AB517" s="147">
        <f t="shared" si="740"/>
        <v>0</v>
      </c>
    </row>
    <row r="518" spans="1:28" s="43" customFormat="1">
      <c r="A518" s="262"/>
      <c r="B518" s="199" t="s">
        <v>41</v>
      </c>
      <c r="C518" s="188" t="s">
        <v>276</v>
      </c>
      <c r="D518" s="188" t="s">
        <v>20</v>
      </c>
      <c r="E518" s="188" t="s">
        <v>98</v>
      </c>
      <c r="F518" s="188" t="s">
        <v>393</v>
      </c>
      <c r="G518" s="202" t="s">
        <v>39</v>
      </c>
      <c r="H518" s="147"/>
      <c r="I518" s="147"/>
      <c r="J518" s="147"/>
      <c r="K518" s="147"/>
      <c r="L518" s="147"/>
      <c r="M518" s="147"/>
      <c r="N518" s="147"/>
      <c r="O518" s="147"/>
      <c r="P518" s="147"/>
      <c r="Q518" s="147"/>
      <c r="R518" s="147"/>
      <c r="S518" s="147"/>
      <c r="T518" s="147"/>
      <c r="U518" s="147"/>
      <c r="V518" s="147"/>
      <c r="W518" s="147">
        <v>728270</v>
      </c>
      <c r="X518" s="147"/>
      <c r="Y518" s="147"/>
      <c r="Z518" s="147">
        <f t="shared" si="738"/>
        <v>728270</v>
      </c>
      <c r="AA518" s="147">
        <f t="shared" si="739"/>
        <v>0</v>
      </c>
      <c r="AB518" s="147">
        <f t="shared" si="740"/>
        <v>0</v>
      </c>
    </row>
    <row r="519" spans="1:28" s="43" customFormat="1">
      <c r="A519" s="262"/>
      <c r="B519" s="199" t="s">
        <v>399</v>
      </c>
      <c r="C519" s="188" t="s">
        <v>276</v>
      </c>
      <c r="D519" s="188" t="s">
        <v>20</v>
      </c>
      <c r="E519" s="188" t="s">
        <v>98</v>
      </c>
      <c r="F519" s="188" t="s">
        <v>420</v>
      </c>
      <c r="G519" s="202"/>
      <c r="H519" s="147"/>
      <c r="I519" s="147"/>
      <c r="J519" s="147"/>
      <c r="K519" s="147"/>
      <c r="L519" s="147"/>
      <c r="M519" s="147"/>
      <c r="N519" s="147"/>
      <c r="O519" s="147"/>
      <c r="P519" s="147"/>
      <c r="Q519" s="147"/>
      <c r="R519" s="147"/>
      <c r="S519" s="147"/>
      <c r="T519" s="147"/>
      <c r="U519" s="147"/>
      <c r="V519" s="147"/>
      <c r="W519" s="147">
        <f>W520</f>
        <v>262755</v>
      </c>
      <c r="X519" s="147">
        <f t="shared" ref="X519:Y520" si="744">X520</f>
        <v>0</v>
      </c>
      <c r="Y519" s="147">
        <f t="shared" si="744"/>
        <v>0</v>
      </c>
      <c r="Z519" s="147">
        <f t="shared" si="738"/>
        <v>262755</v>
      </c>
      <c r="AA519" s="147">
        <f t="shared" si="739"/>
        <v>0</v>
      </c>
      <c r="AB519" s="147">
        <f t="shared" si="740"/>
        <v>0</v>
      </c>
    </row>
    <row r="520" spans="1:28" s="43" customFormat="1" ht="26.4">
      <c r="A520" s="262"/>
      <c r="B520" s="214" t="s">
        <v>172</v>
      </c>
      <c r="C520" s="188" t="s">
        <v>276</v>
      </c>
      <c r="D520" s="188" t="s">
        <v>20</v>
      </c>
      <c r="E520" s="188" t="s">
        <v>98</v>
      </c>
      <c r="F520" s="188" t="s">
        <v>420</v>
      </c>
      <c r="G520" s="202" t="s">
        <v>31</v>
      </c>
      <c r="H520" s="147"/>
      <c r="I520" s="147"/>
      <c r="J520" s="147"/>
      <c r="K520" s="147"/>
      <c r="L520" s="147"/>
      <c r="M520" s="147"/>
      <c r="N520" s="147"/>
      <c r="O520" s="147"/>
      <c r="P520" s="147"/>
      <c r="Q520" s="147"/>
      <c r="R520" s="147"/>
      <c r="S520" s="147"/>
      <c r="T520" s="147"/>
      <c r="U520" s="147"/>
      <c r="V520" s="147"/>
      <c r="W520" s="147">
        <f>W521</f>
        <v>262755</v>
      </c>
      <c r="X520" s="147">
        <f t="shared" si="744"/>
        <v>0</v>
      </c>
      <c r="Y520" s="147">
        <f t="shared" si="744"/>
        <v>0</v>
      </c>
      <c r="Z520" s="147">
        <f t="shared" si="738"/>
        <v>262755</v>
      </c>
      <c r="AA520" s="147">
        <f t="shared" si="739"/>
        <v>0</v>
      </c>
      <c r="AB520" s="147">
        <f t="shared" si="740"/>
        <v>0</v>
      </c>
    </row>
    <row r="521" spans="1:28" s="43" customFormat="1" ht="26.4">
      <c r="A521" s="262"/>
      <c r="B521" s="215" t="s">
        <v>33</v>
      </c>
      <c r="C521" s="188" t="s">
        <v>276</v>
      </c>
      <c r="D521" s="188" t="s">
        <v>20</v>
      </c>
      <c r="E521" s="188" t="s">
        <v>98</v>
      </c>
      <c r="F521" s="188" t="s">
        <v>420</v>
      </c>
      <c r="G521" s="202" t="s">
        <v>32</v>
      </c>
      <c r="H521" s="147"/>
      <c r="I521" s="147"/>
      <c r="J521" s="147"/>
      <c r="K521" s="147"/>
      <c r="L521" s="147"/>
      <c r="M521" s="147"/>
      <c r="N521" s="147"/>
      <c r="O521" s="147"/>
      <c r="P521" s="147"/>
      <c r="Q521" s="147"/>
      <c r="R521" s="147"/>
      <c r="S521" s="147"/>
      <c r="T521" s="147"/>
      <c r="U521" s="147"/>
      <c r="V521" s="147"/>
      <c r="W521" s="147">
        <v>262755</v>
      </c>
      <c r="X521" s="147"/>
      <c r="Y521" s="147"/>
      <c r="Z521" s="147">
        <f t="shared" si="738"/>
        <v>262755</v>
      </c>
      <c r="AA521" s="147">
        <f t="shared" si="739"/>
        <v>0</v>
      </c>
      <c r="AB521" s="147">
        <f t="shared" si="740"/>
        <v>0</v>
      </c>
    </row>
    <row r="522" spans="1:28" s="43" customFormat="1" ht="26.4">
      <c r="A522" s="262"/>
      <c r="B522" s="199" t="s">
        <v>400</v>
      </c>
      <c r="C522" s="188" t="s">
        <v>276</v>
      </c>
      <c r="D522" s="188" t="s">
        <v>20</v>
      </c>
      <c r="E522" s="188" t="s">
        <v>98</v>
      </c>
      <c r="F522" s="188" t="s">
        <v>421</v>
      </c>
      <c r="G522" s="202"/>
      <c r="H522" s="147"/>
      <c r="I522" s="147"/>
      <c r="J522" s="147"/>
      <c r="K522" s="147"/>
      <c r="L522" s="147"/>
      <c r="M522" s="147"/>
      <c r="N522" s="147"/>
      <c r="O522" s="147"/>
      <c r="P522" s="147"/>
      <c r="Q522" s="147"/>
      <c r="R522" s="147"/>
      <c r="S522" s="147"/>
      <c r="T522" s="147"/>
      <c r="U522" s="147"/>
      <c r="V522" s="147"/>
      <c r="W522" s="147">
        <f>W523</f>
        <v>263868</v>
      </c>
      <c r="X522" s="147">
        <f t="shared" ref="X522:Y523" si="745">X523</f>
        <v>0</v>
      </c>
      <c r="Y522" s="147">
        <f t="shared" si="745"/>
        <v>0</v>
      </c>
      <c r="Z522" s="147">
        <f t="shared" si="738"/>
        <v>263868</v>
      </c>
      <c r="AA522" s="147">
        <f t="shared" si="739"/>
        <v>0</v>
      </c>
      <c r="AB522" s="147">
        <f t="shared" si="740"/>
        <v>0</v>
      </c>
    </row>
    <row r="523" spans="1:28" s="43" customFormat="1" ht="26.4">
      <c r="A523" s="262"/>
      <c r="B523" s="214" t="s">
        <v>172</v>
      </c>
      <c r="C523" s="188" t="s">
        <v>276</v>
      </c>
      <c r="D523" s="188" t="s">
        <v>20</v>
      </c>
      <c r="E523" s="188" t="s">
        <v>98</v>
      </c>
      <c r="F523" s="188" t="s">
        <v>421</v>
      </c>
      <c r="G523" s="202" t="s">
        <v>31</v>
      </c>
      <c r="H523" s="147"/>
      <c r="I523" s="147"/>
      <c r="J523" s="147"/>
      <c r="K523" s="147"/>
      <c r="L523" s="147"/>
      <c r="M523" s="147"/>
      <c r="N523" s="147"/>
      <c r="O523" s="147"/>
      <c r="P523" s="147"/>
      <c r="Q523" s="147"/>
      <c r="R523" s="147"/>
      <c r="S523" s="147"/>
      <c r="T523" s="147"/>
      <c r="U523" s="147"/>
      <c r="V523" s="147"/>
      <c r="W523" s="147">
        <f>W524</f>
        <v>263868</v>
      </c>
      <c r="X523" s="147">
        <f t="shared" si="745"/>
        <v>0</v>
      </c>
      <c r="Y523" s="147">
        <f t="shared" si="745"/>
        <v>0</v>
      </c>
      <c r="Z523" s="147">
        <f t="shared" si="738"/>
        <v>263868</v>
      </c>
      <c r="AA523" s="147">
        <f t="shared" si="739"/>
        <v>0</v>
      </c>
      <c r="AB523" s="147">
        <f t="shared" si="740"/>
        <v>0</v>
      </c>
    </row>
    <row r="524" spans="1:28" s="43" customFormat="1" ht="26.4">
      <c r="A524" s="262"/>
      <c r="B524" s="215" t="s">
        <v>33</v>
      </c>
      <c r="C524" s="188" t="s">
        <v>276</v>
      </c>
      <c r="D524" s="188" t="s">
        <v>20</v>
      </c>
      <c r="E524" s="188" t="s">
        <v>98</v>
      </c>
      <c r="F524" s="188" t="s">
        <v>421</v>
      </c>
      <c r="G524" s="202" t="s">
        <v>32</v>
      </c>
      <c r="H524" s="147"/>
      <c r="I524" s="147"/>
      <c r="J524" s="147"/>
      <c r="K524" s="147"/>
      <c r="L524" s="147"/>
      <c r="M524" s="147"/>
      <c r="N524" s="147"/>
      <c r="O524" s="147"/>
      <c r="P524" s="147"/>
      <c r="Q524" s="147"/>
      <c r="R524" s="147"/>
      <c r="S524" s="147"/>
      <c r="T524" s="147"/>
      <c r="U524" s="147"/>
      <c r="V524" s="147"/>
      <c r="W524" s="147">
        <v>263868</v>
      </c>
      <c r="X524" s="147"/>
      <c r="Y524" s="147"/>
      <c r="Z524" s="147">
        <f t="shared" si="738"/>
        <v>263868</v>
      </c>
      <c r="AA524" s="147">
        <f t="shared" si="739"/>
        <v>0</v>
      </c>
      <c r="AB524" s="147">
        <f t="shared" si="740"/>
        <v>0</v>
      </c>
    </row>
    <row r="525" spans="1:28" s="43" customFormat="1">
      <c r="A525" s="262"/>
      <c r="B525" s="199" t="s">
        <v>401</v>
      </c>
      <c r="C525" s="188" t="s">
        <v>276</v>
      </c>
      <c r="D525" s="188" t="s">
        <v>20</v>
      </c>
      <c r="E525" s="188" t="s">
        <v>98</v>
      </c>
      <c r="F525" s="188" t="s">
        <v>422</v>
      </c>
      <c r="G525" s="202"/>
      <c r="H525" s="147"/>
      <c r="I525" s="147"/>
      <c r="J525" s="147"/>
      <c r="K525" s="147"/>
      <c r="L525" s="147"/>
      <c r="M525" s="147"/>
      <c r="N525" s="147"/>
      <c r="O525" s="147"/>
      <c r="P525" s="147"/>
      <c r="Q525" s="147"/>
      <c r="R525" s="147"/>
      <c r="S525" s="147"/>
      <c r="T525" s="147"/>
      <c r="U525" s="147"/>
      <c r="V525" s="147"/>
      <c r="W525" s="147">
        <f>W526</f>
        <v>162914</v>
      </c>
      <c r="X525" s="147">
        <f t="shared" ref="X525:Y526" si="746">X526</f>
        <v>0</v>
      </c>
      <c r="Y525" s="147">
        <f t="shared" si="746"/>
        <v>0</v>
      </c>
      <c r="Z525" s="147">
        <f t="shared" si="738"/>
        <v>162914</v>
      </c>
      <c r="AA525" s="147">
        <f t="shared" si="739"/>
        <v>0</v>
      </c>
      <c r="AB525" s="147">
        <f t="shared" si="740"/>
        <v>0</v>
      </c>
    </row>
    <row r="526" spans="1:28" s="43" customFormat="1" ht="26.4">
      <c r="A526" s="262"/>
      <c r="B526" s="214" t="s">
        <v>172</v>
      </c>
      <c r="C526" s="188" t="s">
        <v>276</v>
      </c>
      <c r="D526" s="188" t="s">
        <v>20</v>
      </c>
      <c r="E526" s="188" t="s">
        <v>98</v>
      </c>
      <c r="F526" s="188" t="s">
        <v>422</v>
      </c>
      <c r="G526" s="202" t="s">
        <v>31</v>
      </c>
      <c r="H526" s="147"/>
      <c r="I526" s="147"/>
      <c r="J526" s="147"/>
      <c r="K526" s="147"/>
      <c r="L526" s="147"/>
      <c r="M526" s="147"/>
      <c r="N526" s="147"/>
      <c r="O526" s="147"/>
      <c r="P526" s="147"/>
      <c r="Q526" s="147"/>
      <c r="R526" s="147"/>
      <c r="S526" s="147"/>
      <c r="T526" s="147"/>
      <c r="U526" s="147"/>
      <c r="V526" s="147"/>
      <c r="W526" s="147">
        <f>W527</f>
        <v>162914</v>
      </c>
      <c r="X526" s="147">
        <f t="shared" si="746"/>
        <v>0</v>
      </c>
      <c r="Y526" s="147">
        <f t="shared" si="746"/>
        <v>0</v>
      </c>
      <c r="Z526" s="147">
        <f t="shared" si="738"/>
        <v>162914</v>
      </c>
      <c r="AA526" s="147">
        <f t="shared" si="739"/>
        <v>0</v>
      </c>
      <c r="AB526" s="147">
        <f t="shared" si="740"/>
        <v>0</v>
      </c>
    </row>
    <row r="527" spans="1:28" s="43" customFormat="1" ht="26.4">
      <c r="A527" s="262"/>
      <c r="B527" s="215" t="s">
        <v>33</v>
      </c>
      <c r="C527" s="188" t="s">
        <v>276</v>
      </c>
      <c r="D527" s="188" t="s">
        <v>20</v>
      </c>
      <c r="E527" s="188" t="s">
        <v>98</v>
      </c>
      <c r="F527" s="188" t="s">
        <v>422</v>
      </c>
      <c r="G527" s="202" t="s">
        <v>32</v>
      </c>
      <c r="H527" s="147"/>
      <c r="I527" s="147"/>
      <c r="J527" s="147"/>
      <c r="K527" s="147"/>
      <c r="L527" s="147"/>
      <c r="M527" s="147"/>
      <c r="N527" s="147"/>
      <c r="O527" s="147"/>
      <c r="P527" s="147"/>
      <c r="Q527" s="147"/>
      <c r="R527" s="147"/>
      <c r="S527" s="147"/>
      <c r="T527" s="147"/>
      <c r="U527" s="147"/>
      <c r="V527" s="147"/>
      <c r="W527" s="147">
        <v>162914</v>
      </c>
      <c r="X527" s="147"/>
      <c r="Y527" s="147"/>
      <c r="Z527" s="147">
        <f t="shared" si="738"/>
        <v>162914</v>
      </c>
      <c r="AA527" s="147">
        <f t="shared" si="739"/>
        <v>0</v>
      </c>
      <c r="AB527" s="147">
        <f t="shared" si="740"/>
        <v>0</v>
      </c>
    </row>
    <row r="528" spans="1:28" s="43" customFormat="1">
      <c r="A528" s="262"/>
      <c r="B528" s="199" t="s">
        <v>389</v>
      </c>
      <c r="C528" s="188" t="s">
        <v>276</v>
      </c>
      <c r="D528" s="188" t="s">
        <v>20</v>
      </c>
      <c r="E528" s="188" t="s">
        <v>98</v>
      </c>
      <c r="F528" s="188" t="s">
        <v>383</v>
      </c>
      <c r="G528" s="202"/>
      <c r="H528" s="147"/>
      <c r="I528" s="147"/>
      <c r="J528" s="147"/>
      <c r="K528" s="147"/>
      <c r="L528" s="147"/>
      <c r="M528" s="147"/>
      <c r="N528" s="147"/>
      <c r="O528" s="147"/>
      <c r="P528" s="147"/>
      <c r="Q528" s="147"/>
      <c r="R528" s="147"/>
      <c r="S528" s="147"/>
      <c r="T528" s="147"/>
      <c r="U528" s="147"/>
      <c r="V528" s="147"/>
      <c r="W528" s="147">
        <f>W529</f>
        <v>142417</v>
      </c>
      <c r="X528" s="147">
        <f t="shared" ref="X528:Y529" si="747">X529</f>
        <v>0</v>
      </c>
      <c r="Y528" s="147">
        <f t="shared" si="747"/>
        <v>0</v>
      </c>
      <c r="Z528" s="147">
        <f t="shared" si="738"/>
        <v>142417</v>
      </c>
      <c r="AA528" s="147">
        <f t="shared" si="739"/>
        <v>0</v>
      </c>
      <c r="AB528" s="147">
        <f t="shared" si="740"/>
        <v>0</v>
      </c>
    </row>
    <row r="529" spans="1:28" s="43" customFormat="1" ht="26.4">
      <c r="A529" s="262"/>
      <c r="B529" s="200" t="s">
        <v>40</v>
      </c>
      <c r="C529" s="188" t="s">
        <v>276</v>
      </c>
      <c r="D529" s="188" t="s">
        <v>20</v>
      </c>
      <c r="E529" s="188" t="s">
        <v>98</v>
      </c>
      <c r="F529" s="188" t="s">
        <v>383</v>
      </c>
      <c r="G529" s="202" t="s">
        <v>38</v>
      </c>
      <c r="H529" s="147"/>
      <c r="I529" s="147"/>
      <c r="J529" s="147"/>
      <c r="K529" s="147"/>
      <c r="L529" s="147"/>
      <c r="M529" s="147"/>
      <c r="N529" s="147"/>
      <c r="O529" s="147"/>
      <c r="P529" s="147"/>
      <c r="Q529" s="147"/>
      <c r="R529" s="147"/>
      <c r="S529" s="147"/>
      <c r="T529" s="147"/>
      <c r="U529" s="147"/>
      <c r="V529" s="147"/>
      <c r="W529" s="147">
        <f>W530</f>
        <v>142417</v>
      </c>
      <c r="X529" s="147">
        <f t="shared" si="747"/>
        <v>0</v>
      </c>
      <c r="Y529" s="147">
        <f t="shared" si="747"/>
        <v>0</v>
      </c>
      <c r="Z529" s="147">
        <f t="shared" si="738"/>
        <v>142417</v>
      </c>
      <c r="AA529" s="147">
        <f t="shared" si="739"/>
        <v>0</v>
      </c>
      <c r="AB529" s="147">
        <f t="shared" si="740"/>
        <v>0</v>
      </c>
    </row>
    <row r="530" spans="1:28" s="43" customFormat="1">
      <c r="A530" s="262"/>
      <c r="B530" s="199" t="s">
        <v>41</v>
      </c>
      <c r="C530" s="188" t="s">
        <v>276</v>
      </c>
      <c r="D530" s="188" t="s">
        <v>20</v>
      </c>
      <c r="E530" s="188" t="s">
        <v>98</v>
      </c>
      <c r="F530" s="188" t="s">
        <v>383</v>
      </c>
      <c r="G530" s="202" t="s">
        <v>39</v>
      </c>
      <c r="H530" s="147"/>
      <c r="I530" s="147"/>
      <c r="J530" s="147"/>
      <c r="K530" s="147"/>
      <c r="L530" s="147"/>
      <c r="M530" s="147"/>
      <c r="N530" s="147"/>
      <c r="O530" s="147"/>
      <c r="P530" s="147"/>
      <c r="Q530" s="147"/>
      <c r="R530" s="147"/>
      <c r="S530" s="147"/>
      <c r="T530" s="147"/>
      <c r="U530" s="147"/>
      <c r="V530" s="147"/>
      <c r="W530" s="147">
        <v>142417</v>
      </c>
      <c r="X530" s="147"/>
      <c r="Y530" s="147"/>
      <c r="Z530" s="147">
        <f t="shared" si="738"/>
        <v>142417</v>
      </c>
      <c r="AA530" s="147">
        <f t="shared" si="739"/>
        <v>0</v>
      </c>
      <c r="AB530" s="147">
        <f t="shared" si="740"/>
        <v>0</v>
      </c>
    </row>
    <row r="531" spans="1:28" s="43" customFormat="1">
      <c r="A531" s="262"/>
      <c r="B531" s="199" t="s">
        <v>403</v>
      </c>
      <c r="C531" s="188" t="s">
        <v>276</v>
      </c>
      <c r="D531" s="188" t="s">
        <v>20</v>
      </c>
      <c r="E531" s="188" t="s">
        <v>98</v>
      </c>
      <c r="F531" s="188" t="s">
        <v>423</v>
      </c>
      <c r="G531" s="202"/>
      <c r="H531" s="147"/>
      <c r="I531" s="147"/>
      <c r="J531" s="147"/>
      <c r="K531" s="147"/>
      <c r="L531" s="147"/>
      <c r="M531" s="147"/>
      <c r="N531" s="147"/>
      <c r="O531" s="147"/>
      <c r="P531" s="147"/>
      <c r="Q531" s="147"/>
      <c r="R531" s="147"/>
      <c r="S531" s="147"/>
      <c r="T531" s="147"/>
      <c r="U531" s="147"/>
      <c r="V531" s="147"/>
      <c r="W531" s="147">
        <f>W532</f>
        <v>210630</v>
      </c>
      <c r="X531" s="147">
        <f t="shared" ref="X531:Y532" si="748">X532</f>
        <v>0</v>
      </c>
      <c r="Y531" s="147">
        <f t="shared" si="748"/>
        <v>0</v>
      </c>
      <c r="Z531" s="147">
        <f t="shared" si="738"/>
        <v>210630</v>
      </c>
      <c r="AA531" s="147">
        <f t="shared" si="739"/>
        <v>0</v>
      </c>
      <c r="AB531" s="147">
        <f t="shared" si="740"/>
        <v>0</v>
      </c>
    </row>
    <row r="532" spans="1:28" s="43" customFormat="1" ht="26.4">
      <c r="A532" s="262"/>
      <c r="B532" s="214" t="s">
        <v>172</v>
      </c>
      <c r="C532" s="188" t="s">
        <v>276</v>
      </c>
      <c r="D532" s="188" t="s">
        <v>20</v>
      </c>
      <c r="E532" s="188" t="s">
        <v>98</v>
      </c>
      <c r="F532" s="188" t="s">
        <v>423</v>
      </c>
      <c r="G532" s="202" t="s">
        <v>31</v>
      </c>
      <c r="H532" s="147"/>
      <c r="I532" s="147"/>
      <c r="J532" s="147"/>
      <c r="K532" s="147"/>
      <c r="L532" s="147"/>
      <c r="M532" s="147"/>
      <c r="N532" s="147"/>
      <c r="O532" s="147"/>
      <c r="P532" s="147"/>
      <c r="Q532" s="147"/>
      <c r="R532" s="147"/>
      <c r="S532" s="147"/>
      <c r="T532" s="147"/>
      <c r="U532" s="147"/>
      <c r="V532" s="147"/>
      <c r="W532" s="147">
        <f>W533</f>
        <v>210630</v>
      </c>
      <c r="X532" s="147">
        <f t="shared" si="748"/>
        <v>0</v>
      </c>
      <c r="Y532" s="147">
        <f t="shared" si="748"/>
        <v>0</v>
      </c>
      <c r="Z532" s="147">
        <f t="shared" si="738"/>
        <v>210630</v>
      </c>
      <c r="AA532" s="147">
        <f t="shared" si="739"/>
        <v>0</v>
      </c>
      <c r="AB532" s="147">
        <f t="shared" si="740"/>
        <v>0</v>
      </c>
    </row>
    <row r="533" spans="1:28" s="43" customFormat="1" ht="26.4">
      <c r="A533" s="262"/>
      <c r="B533" s="215" t="s">
        <v>33</v>
      </c>
      <c r="C533" s="188" t="s">
        <v>276</v>
      </c>
      <c r="D533" s="188" t="s">
        <v>20</v>
      </c>
      <c r="E533" s="188" t="s">
        <v>98</v>
      </c>
      <c r="F533" s="188" t="s">
        <v>423</v>
      </c>
      <c r="G533" s="202" t="s">
        <v>32</v>
      </c>
      <c r="H533" s="147"/>
      <c r="I533" s="147"/>
      <c r="J533" s="147"/>
      <c r="K533" s="147"/>
      <c r="L533" s="147"/>
      <c r="M533" s="147"/>
      <c r="N533" s="147"/>
      <c r="O533" s="147"/>
      <c r="P533" s="147"/>
      <c r="Q533" s="147"/>
      <c r="R533" s="147"/>
      <c r="S533" s="147"/>
      <c r="T533" s="147"/>
      <c r="U533" s="147"/>
      <c r="V533" s="147"/>
      <c r="W533" s="147">
        <v>210630</v>
      </c>
      <c r="X533" s="147"/>
      <c r="Y533" s="147"/>
      <c r="Z533" s="147">
        <f t="shared" si="738"/>
        <v>210630</v>
      </c>
      <c r="AA533" s="147">
        <f t="shared" si="739"/>
        <v>0</v>
      </c>
      <c r="AB533" s="147">
        <f t="shared" si="740"/>
        <v>0</v>
      </c>
    </row>
    <row r="534" spans="1:28" s="43" customFormat="1">
      <c r="A534" s="262"/>
      <c r="B534" s="199" t="s">
        <v>404</v>
      </c>
      <c r="C534" s="188" t="s">
        <v>276</v>
      </c>
      <c r="D534" s="188" t="s">
        <v>20</v>
      </c>
      <c r="E534" s="188" t="s">
        <v>98</v>
      </c>
      <c r="F534" s="188" t="s">
        <v>424</v>
      </c>
      <c r="G534" s="202"/>
      <c r="H534" s="147"/>
      <c r="I534" s="147"/>
      <c r="J534" s="147"/>
      <c r="K534" s="147"/>
      <c r="L534" s="147"/>
      <c r="M534" s="147"/>
      <c r="N534" s="147"/>
      <c r="O534" s="147"/>
      <c r="P534" s="147"/>
      <c r="Q534" s="147"/>
      <c r="R534" s="147"/>
      <c r="S534" s="147"/>
      <c r="T534" s="147"/>
      <c r="U534" s="147"/>
      <c r="V534" s="147"/>
      <c r="W534" s="147">
        <f>W535</f>
        <v>204457</v>
      </c>
      <c r="X534" s="147">
        <f t="shared" ref="X534:Y535" si="749">X535</f>
        <v>0</v>
      </c>
      <c r="Y534" s="147">
        <f t="shared" si="749"/>
        <v>0</v>
      </c>
      <c r="Z534" s="147">
        <f t="shared" si="738"/>
        <v>204457</v>
      </c>
      <c r="AA534" s="147">
        <f t="shared" si="739"/>
        <v>0</v>
      </c>
      <c r="AB534" s="147">
        <f t="shared" si="740"/>
        <v>0</v>
      </c>
    </row>
    <row r="535" spans="1:28" s="43" customFormat="1" ht="26.4">
      <c r="A535" s="262"/>
      <c r="B535" s="214" t="s">
        <v>172</v>
      </c>
      <c r="C535" s="188" t="s">
        <v>276</v>
      </c>
      <c r="D535" s="188" t="s">
        <v>20</v>
      </c>
      <c r="E535" s="188" t="s">
        <v>98</v>
      </c>
      <c r="F535" s="188" t="s">
        <v>424</v>
      </c>
      <c r="G535" s="202" t="s">
        <v>31</v>
      </c>
      <c r="H535" s="147"/>
      <c r="I535" s="147"/>
      <c r="J535" s="147"/>
      <c r="K535" s="147"/>
      <c r="L535" s="147"/>
      <c r="M535" s="147"/>
      <c r="N535" s="147"/>
      <c r="O535" s="147"/>
      <c r="P535" s="147"/>
      <c r="Q535" s="147"/>
      <c r="R535" s="147"/>
      <c r="S535" s="147"/>
      <c r="T535" s="147"/>
      <c r="U535" s="147"/>
      <c r="V535" s="147"/>
      <c r="W535" s="147">
        <f>W536</f>
        <v>204457</v>
      </c>
      <c r="X535" s="147">
        <f t="shared" si="749"/>
        <v>0</v>
      </c>
      <c r="Y535" s="147">
        <f t="shared" si="749"/>
        <v>0</v>
      </c>
      <c r="Z535" s="147">
        <f t="shared" si="738"/>
        <v>204457</v>
      </c>
      <c r="AA535" s="147">
        <f t="shared" si="739"/>
        <v>0</v>
      </c>
      <c r="AB535" s="147">
        <f t="shared" si="740"/>
        <v>0</v>
      </c>
    </row>
    <row r="536" spans="1:28" s="43" customFormat="1" ht="26.4">
      <c r="A536" s="262"/>
      <c r="B536" s="215" t="s">
        <v>33</v>
      </c>
      <c r="C536" s="188" t="s">
        <v>276</v>
      </c>
      <c r="D536" s="188" t="s">
        <v>20</v>
      </c>
      <c r="E536" s="188" t="s">
        <v>98</v>
      </c>
      <c r="F536" s="188" t="s">
        <v>424</v>
      </c>
      <c r="G536" s="202" t="s">
        <v>32</v>
      </c>
      <c r="H536" s="147"/>
      <c r="I536" s="147"/>
      <c r="J536" s="147"/>
      <c r="K536" s="147"/>
      <c r="L536" s="147"/>
      <c r="M536" s="147"/>
      <c r="N536" s="147"/>
      <c r="O536" s="147"/>
      <c r="P536" s="147"/>
      <c r="Q536" s="147"/>
      <c r="R536" s="147"/>
      <c r="S536" s="147"/>
      <c r="T536" s="147"/>
      <c r="U536" s="147"/>
      <c r="V536" s="147"/>
      <c r="W536" s="147">
        <v>204457</v>
      </c>
      <c r="X536" s="147"/>
      <c r="Y536" s="147"/>
      <c r="Z536" s="147">
        <f t="shared" si="738"/>
        <v>204457</v>
      </c>
      <c r="AA536" s="147">
        <f t="shared" si="739"/>
        <v>0</v>
      </c>
      <c r="AB536" s="147">
        <f t="shared" si="740"/>
        <v>0</v>
      </c>
    </row>
    <row r="537" spans="1:28" s="43" customFormat="1">
      <c r="A537" s="262"/>
      <c r="B537" s="199" t="s">
        <v>402</v>
      </c>
      <c r="C537" s="188" t="s">
        <v>276</v>
      </c>
      <c r="D537" s="188" t="s">
        <v>20</v>
      </c>
      <c r="E537" s="188" t="s">
        <v>98</v>
      </c>
      <c r="F537" s="188" t="s">
        <v>426</v>
      </c>
      <c r="G537" s="202"/>
      <c r="H537" s="147"/>
      <c r="I537" s="147"/>
      <c r="J537" s="147"/>
      <c r="K537" s="147"/>
      <c r="L537" s="147"/>
      <c r="M537" s="147"/>
      <c r="N537" s="147"/>
      <c r="O537" s="147"/>
      <c r="P537" s="147"/>
      <c r="Q537" s="147"/>
      <c r="R537" s="147"/>
      <c r="S537" s="147"/>
      <c r="T537" s="147"/>
      <c r="U537" s="147"/>
      <c r="V537" s="147"/>
      <c r="W537" s="147">
        <f>W538</f>
        <v>313481</v>
      </c>
      <c r="X537" s="147">
        <f t="shared" ref="X537:Y538" si="750">X538</f>
        <v>0</v>
      </c>
      <c r="Y537" s="147">
        <f t="shared" si="750"/>
        <v>0</v>
      </c>
      <c r="Z537" s="147">
        <f t="shared" ref="Z537:AB539" si="751">T537+W537</f>
        <v>313481</v>
      </c>
      <c r="AA537" s="147">
        <f t="shared" si="751"/>
        <v>0</v>
      </c>
      <c r="AB537" s="147">
        <f t="shared" si="751"/>
        <v>0</v>
      </c>
    </row>
    <row r="538" spans="1:28" s="43" customFormat="1" ht="26.4">
      <c r="A538" s="262"/>
      <c r="B538" s="214" t="s">
        <v>172</v>
      </c>
      <c r="C538" s="188" t="s">
        <v>276</v>
      </c>
      <c r="D538" s="188" t="s">
        <v>20</v>
      </c>
      <c r="E538" s="188" t="s">
        <v>98</v>
      </c>
      <c r="F538" s="188" t="s">
        <v>426</v>
      </c>
      <c r="G538" s="202" t="s">
        <v>31</v>
      </c>
      <c r="H538" s="147"/>
      <c r="I538" s="147"/>
      <c r="J538" s="147"/>
      <c r="K538" s="147"/>
      <c r="L538" s="147"/>
      <c r="M538" s="147"/>
      <c r="N538" s="147"/>
      <c r="O538" s="147"/>
      <c r="P538" s="147"/>
      <c r="Q538" s="147"/>
      <c r="R538" s="147"/>
      <c r="S538" s="147"/>
      <c r="T538" s="147"/>
      <c r="U538" s="147"/>
      <c r="V538" s="147"/>
      <c r="W538" s="147">
        <f>W539</f>
        <v>313481</v>
      </c>
      <c r="X538" s="147">
        <f t="shared" si="750"/>
        <v>0</v>
      </c>
      <c r="Y538" s="147">
        <f t="shared" si="750"/>
        <v>0</v>
      </c>
      <c r="Z538" s="147">
        <f t="shared" si="751"/>
        <v>313481</v>
      </c>
      <c r="AA538" s="147">
        <f t="shared" si="751"/>
        <v>0</v>
      </c>
      <c r="AB538" s="147">
        <f t="shared" si="751"/>
        <v>0</v>
      </c>
    </row>
    <row r="539" spans="1:28" s="43" customFormat="1" ht="26.4">
      <c r="A539" s="262"/>
      <c r="B539" s="215" t="s">
        <v>33</v>
      </c>
      <c r="C539" s="188" t="s">
        <v>276</v>
      </c>
      <c r="D539" s="188" t="s">
        <v>20</v>
      </c>
      <c r="E539" s="188" t="s">
        <v>98</v>
      </c>
      <c r="F539" s="188" t="s">
        <v>426</v>
      </c>
      <c r="G539" s="202" t="s">
        <v>32</v>
      </c>
      <c r="H539" s="147"/>
      <c r="I539" s="147"/>
      <c r="J539" s="147"/>
      <c r="K539" s="147"/>
      <c r="L539" s="147"/>
      <c r="M539" s="147"/>
      <c r="N539" s="147"/>
      <c r="O539" s="147"/>
      <c r="P539" s="147"/>
      <c r="Q539" s="147"/>
      <c r="R539" s="147"/>
      <c r="S539" s="147"/>
      <c r="T539" s="147"/>
      <c r="U539" s="147"/>
      <c r="V539" s="147"/>
      <c r="W539" s="147">
        <v>313481</v>
      </c>
      <c r="X539" s="147"/>
      <c r="Y539" s="147"/>
      <c r="Z539" s="147">
        <f t="shared" si="751"/>
        <v>313481</v>
      </c>
      <c r="AA539" s="147">
        <f t="shared" si="751"/>
        <v>0</v>
      </c>
      <c r="AB539" s="147">
        <f t="shared" si="751"/>
        <v>0</v>
      </c>
    </row>
    <row r="540" spans="1:28" s="43" customFormat="1">
      <c r="A540" s="262"/>
      <c r="B540" s="93"/>
      <c r="C540" s="35"/>
      <c r="D540" s="35"/>
      <c r="E540" s="35"/>
      <c r="F540" s="35"/>
      <c r="G540" s="38"/>
      <c r="H540" s="147"/>
      <c r="I540" s="147"/>
      <c r="J540" s="147"/>
      <c r="K540" s="147"/>
      <c r="L540" s="147"/>
      <c r="M540" s="147"/>
      <c r="N540" s="147"/>
      <c r="O540" s="147"/>
      <c r="P540" s="147"/>
      <c r="Q540" s="147"/>
      <c r="R540" s="147"/>
      <c r="S540" s="147"/>
      <c r="T540" s="147"/>
      <c r="U540" s="147"/>
      <c r="V540" s="147"/>
      <c r="W540" s="147"/>
      <c r="X540" s="147"/>
      <c r="Y540" s="147"/>
      <c r="Z540" s="147"/>
      <c r="AA540" s="147"/>
      <c r="AB540" s="147"/>
    </row>
    <row r="541" spans="1:28" s="137" customFormat="1" ht="27.6">
      <c r="A541" s="84">
        <v>23</v>
      </c>
      <c r="B541" s="173" t="s">
        <v>277</v>
      </c>
      <c r="C541" s="141" t="s">
        <v>278</v>
      </c>
      <c r="D541" s="141" t="s">
        <v>20</v>
      </c>
      <c r="E541" s="141" t="s">
        <v>98</v>
      </c>
      <c r="F541" s="141" t="s">
        <v>99</v>
      </c>
      <c r="G541" s="142"/>
      <c r="H541" s="174">
        <f>H542+H545</f>
        <v>585935.78</v>
      </c>
      <c r="I541" s="174">
        <f t="shared" ref="I541:J541" si="752">I542+I545</f>
        <v>607173.19999999995</v>
      </c>
      <c r="J541" s="174">
        <f t="shared" si="752"/>
        <v>629262.24</v>
      </c>
      <c r="K541" s="174">
        <f t="shared" ref="K541:M541" si="753">K542+K545</f>
        <v>0</v>
      </c>
      <c r="L541" s="174">
        <f t="shared" si="753"/>
        <v>0</v>
      </c>
      <c r="M541" s="174">
        <f t="shared" si="753"/>
        <v>0</v>
      </c>
      <c r="N541" s="174">
        <f t="shared" si="607"/>
        <v>585935.78</v>
      </c>
      <c r="O541" s="174">
        <f t="shared" si="608"/>
        <v>607173.19999999995</v>
      </c>
      <c r="P541" s="174">
        <f t="shared" si="609"/>
        <v>629262.24</v>
      </c>
      <c r="Q541" s="174">
        <f t="shared" ref="Q541:S541" si="754">Q542+Q545</f>
        <v>0</v>
      </c>
      <c r="R541" s="174">
        <f t="shared" si="754"/>
        <v>0</v>
      </c>
      <c r="S541" s="174">
        <f t="shared" si="754"/>
        <v>0</v>
      </c>
      <c r="T541" s="174">
        <f t="shared" ref="T541:T547" si="755">N541+Q541</f>
        <v>585935.78</v>
      </c>
      <c r="U541" s="174">
        <f t="shared" ref="U541:U547" si="756">O541+R541</f>
        <v>607173.19999999995</v>
      </c>
      <c r="V541" s="174">
        <f t="shared" ref="V541:V547" si="757">P541+S541</f>
        <v>629262.24</v>
      </c>
      <c r="W541" s="174">
        <f t="shared" ref="W541:Y541" si="758">W542+W545</f>
        <v>0</v>
      </c>
      <c r="X541" s="174">
        <f t="shared" si="758"/>
        <v>0</v>
      </c>
      <c r="Y541" s="174">
        <f t="shared" si="758"/>
        <v>0</v>
      </c>
      <c r="Z541" s="174">
        <f t="shared" ref="Z541:Z547" si="759">T541+W541</f>
        <v>585935.78</v>
      </c>
      <c r="AA541" s="174">
        <f t="shared" ref="AA541:AA547" si="760">U541+X541</f>
        <v>607173.19999999995</v>
      </c>
      <c r="AB541" s="174">
        <f t="shared" ref="AB541:AB547" si="761">V541+Y541</f>
        <v>629262.24</v>
      </c>
    </row>
    <row r="542" spans="1:28" s="43" customFormat="1" ht="26.4">
      <c r="A542" s="183"/>
      <c r="B542" s="217" t="s">
        <v>290</v>
      </c>
      <c r="C542" s="36" t="s">
        <v>278</v>
      </c>
      <c r="D542" s="36" t="s">
        <v>20</v>
      </c>
      <c r="E542" s="36" t="s">
        <v>98</v>
      </c>
      <c r="F542" s="36" t="s">
        <v>291</v>
      </c>
      <c r="G542" s="37"/>
      <c r="H542" s="147">
        <f>H543</f>
        <v>10000</v>
      </c>
      <c r="I542" s="147">
        <f t="shared" ref="I542:M543" si="762">I543</f>
        <v>10000</v>
      </c>
      <c r="J542" s="147">
        <f t="shared" si="762"/>
        <v>10000</v>
      </c>
      <c r="K542" s="147">
        <f t="shared" si="762"/>
        <v>0</v>
      </c>
      <c r="L542" s="147">
        <f t="shared" si="762"/>
        <v>0</v>
      </c>
      <c r="M542" s="147">
        <f t="shared" si="762"/>
        <v>0</v>
      </c>
      <c r="N542" s="147">
        <f t="shared" si="607"/>
        <v>10000</v>
      </c>
      <c r="O542" s="147">
        <f t="shared" si="608"/>
        <v>10000</v>
      </c>
      <c r="P542" s="147">
        <f t="shared" si="609"/>
        <v>10000</v>
      </c>
      <c r="Q542" s="147">
        <f t="shared" ref="Q542:S543" si="763">Q543</f>
        <v>0</v>
      </c>
      <c r="R542" s="147">
        <f t="shared" si="763"/>
        <v>0</v>
      </c>
      <c r="S542" s="147">
        <f t="shared" si="763"/>
        <v>0</v>
      </c>
      <c r="T542" s="147">
        <f t="shared" si="755"/>
        <v>10000</v>
      </c>
      <c r="U542" s="147">
        <f t="shared" si="756"/>
        <v>10000</v>
      </c>
      <c r="V542" s="147">
        <f t="shared" si="757"/>
        <v>10000</v>
      </c>
      <c r="W542" s="147">
        <f t="shared" ref="W542:Y543" si="764">W543</f>
        <v>0</v>
      </c>
      <c r="X542" s="147">
        <f t="shared" si="764"/>
        <v>0</v>
      </c>
      <c r="Y542" s="147">
        <f t="shared" si="764"/>
        <v>0</v>
      </c>
      <c r="Z542" s="147">
        <f t="shared" si="759"/>
        <v>10000</v>
      </c>
      <c r="AA542" s="147">
        <f t="shared" si="760"/>
        <v>10000</v>
      </c>
      <c r="AB542" s="147">
        <f t="shared" si="761"/>
        <v>10000</v>
      </c>
    </row>
    <row r="543" spans="1:28" s="43" customFormat="1" ht="26.4">
      <c r="A543" s="183"/>
      <c r="B543" s="214" t="s">
        <v>172</v>
      </c>
      <c r="C543" s="36" t="s">
        <v>278</v>
      </c>
      <c r="D543" s="36" t="s">
        <v>20</v>
      </c>
      <c r="E543" s="36" t="s">
        <v>98</v>
      </c>
      <c r="F543" s="36" t="s">
        <v>291</v>
      </c>
      <c r="G543" s="37" t="s">
        <v>31</v>
      </c>
      <c r="H543" s="147">
        <f>H544</f>
        <v>10000</v>
      </c>
      <c r="I543" s="147">
        <f t="shared" si="762"/>
        <v>10000</v>
      </c>
      <c r="J543" s="147">
        <f t="shared" si="762"/>
        <v>10000</v>
      </c>
      <c r="K543" s="147">
        <f t="shared" si="762"/>
        <v>0</v>
      </c>
      <c r="L543" s="147">
        <f t="shared" si="762"/>
        <v>0</v>
      </c>
      <c r="M543" s="147">
        <f t="shared" si="762"/>
        <v>0</v>
      </c>
      <c r="N543" s="147">
        <f t="shared" si="607"/>
        <v>10000</v>
      </c>
      <c r="O543" s="147">
        <f t="shared" si="608"/>
        <v>10000</v>
      </c>
      <c r="P543" s="147">
        <f t="shared" si="609"/>
        <v>10000</v>
      </c>
      <c r="Q543" s="147">
        <f t="shared" si="763"/>
        <v>0</v>
      </c>
      <c r="R543" s="147">
        <f t="shared" si="763"/>
        <v>0</v>
      </c>
      <c r="S543" s="147">
        <f t="shared" si="763"/>
        <v>0</v>
      </c>
      <c r="T543" s="147">
        <f t="shared" si="755"/>
        <v>10000</v>
      </c>
      <c r="U543" s="147">
        <f t="shared" si="756"/>
        <v>10000</v>
      </c>
      <c r="V543" s="147">
        <f t="shared" si="757"/>
        <v>10000</v>
      </c>
      <c r="W543" s="147">
        <f t="shared" si="764"/>
        <v>0</v>
      </c>
      <c r="X543" s="147">
        <f t="shared" si="764"/>
        <v>0</v>
      </c>
      <c r="Y543" s="147">
        <f t="shared" si="764"/>
        <v>0</v>
      </c>
      <c r="Z543" s="147">
        <f t="shared" si="759"/>
        <v>10000</v>
      </c>
      <c r="AA543" s="147">
        <f t="shared" si="760"/>
        <v>10000</v>
      </c>
      <c r="AB543" s="147">
        <f t="shared" si="761"/>
        <v>10000</v>
      </c>
    </row>
    <row r="544" spans="1:28" s="43" customFormat="1" ht="26.4">
      <c r="A544" s="183"/>
      <c r="B544" s="215" t="s">
        <v>33</v>
      </c>
      <c r="C544" s="36" t="s">
        <v>278</v>
      </c>
      <c r="D544" s="36" t="s">
        <v>20</v>
      </c>
      <c r="E544" s="36" t="s">
        <v>98</v>
      </c>
      <c r="F544" s="36" t="s">
        <v>291</v>
      </c>
      <c r="G544" s="37" t="s">
        <v>32</v>
      </c>
      <c r="H544" s="147">
        <v>10000</v>
      </c>
      <c r="I544" s="147">
        <v>10000</v>
      </c>
      <c r="J544" s="147">
        <v>10000</v>
      </c>
      <c r="K544" s="147"/>
      <c r="L544" s="147"/>
      <c r="M544" s="147"/>
      <c r="N544" s="147">
        <f t="shared" si="607"/>
        <v>10000</v>
      </c>
      <c r="O544" s="147">
        <f t="shared" si="608"/>
        <v>10000</v>
      </c>
      <c r="P544" s="147">
        <f t="shared" si="609"/>
        <v>10000</v>
      </c>
      <c r="Q544" s="147"/>
      <c r="R544" s="147"/>
      <c r="S544" s="147"/>
      <c r="T544" s="147">
        <f t="shared" si="755"/>
        <v>10000</v>
      </c>
      <c r="U544" s="147">
        <f t="shared" si="756"/>
        <v>10000</v>
      </c>
      <c r="V544" s="147">
        <f t="shared" si="757"/>
        <v>10000</v>
      </c>
      <c r="W544" s="147"/>
      <c r="X544" s="147"/>
      <c r="Y544" s="147"/>
      <c r="Z544" s="147">
        <f t="shared" si="759"/>
        <v>10000</v>
      </c>
      <c r="AA544" s="147">
        <f t="shared" si="760"/>
        <v>10000</v>
      </c>
      <c r="AB544" s="147">
        <f t="shared" si="761"/>
        <v>10000</v>
      </c>
    </row>
    <row r="545" spans="1:28" s="43" customFormat="1">
      <c r="A545" s="183"/>
      <c r="B545" s="195" t="s">
        <v>58</v>
      </c>
      <c r="C545" s="188" t="s">
        <v>278</v>
      </c>
      <c r="D545" s="188" t="s">
        <v>20</v>
      </c>
      <c r="E545" s="188" t="s">
        <v>98</v>
      </c>
      <c r="F545" s="188" t="s">
        <v>292</v>
      </c>
      <c r="G545" s="202"/>
      <c r="H545" s="147">
        <f>H546</f>
        <v>575935.78</v>
      </c>
      <c r="I545" s="147">
        <f t="shared" ref="I545:M545" si="765">I546</f>
        <v>597173.19999999995</v>
      </c>
      <c r="J545" s="147">
        <f t="shared" si="765"/>
        <v>619262.24</v>
      </c>
      <c r="K545" s="147">
        <f t="shared" si="765"/>
        <v>0</v>
      </c>
      <c r="L545" s="147">
        <f t="shared" si="765"/>
        <v>0</v>
      </c>
      <c r="M545" s="147">
        <f t="shared" si="765"/>
        <v>0</v>
      </c>
      <c r="N545" s="147">
        <f t="shared" si="607"/>
        <v>575935.78</v>
      </c>
      <c r="O545" s="147">
        <f t="shared" si="608"/>
        <v>597173.19999999995</v>
      </c>
      <c r="P545" s="147">
        <f t="shared" si="609"/>
        <v>619262.24</v>
      </c>
      <c r="Q545" s="147">
        <f t="shared" ref="Q545:S546" si="766">Q546</f>
        <v>0</v>
      </c>
      <c r="R545" s="147">
        <f t="shared" si="766"/>
        <v>0</v>
      </c>
      <c r="S545" s="147">
        <f t="shared" si="766"/>
        <v>0</v>
      </c>
      <c r="T545" s="147">
        <f t="shared" si="755"/>
        <v>575935.78</v>
      </c>
      <c r="U545" s="147">
        <f t="shared" si="756"/>
        <v>597173.19999999995</v>
      </c>
      <c r="V545" s="147">
        <f t="shared" si="757"/>
        <v>619262.24</v>
      </c>
      <c r="W545" s="147">
        <f t="shared" ref="W545:Y546" si="767">W546</f>
        <v>0</v>
      </c>
      <c r="X545" s="147">
        <f t="shared" si="767"/>
        <v>0</v>
      </c>
      <c r="Y545" s="147">
        <f t="shared" si="767"/>
        <v>0</v>
      </c>
      <c r="Z545" s="147">
        <f t="shared" si="759"/>
        <v>575935.78</v>
      </c>
      <c r="AA545" s="147">
        <f t="shared" si="760"/>
        <v>597173.19999999995</v>
      </c>
      <c r="AB545" s="147">
        <f t="shared" si="761"/>
        <v>619262.24</v>
      </c>
    </row>
    <row r="546" spans="1:28" s="43" customFormat="1" ht="39.6">
      <c r="A546" s="183"/>
      <c r="B546" s="204" t="s">
        <v>49</v>
      </c>
      <c r="C546" s="188" t="s">
        <v>278</v>
      </c>
      <c r="D546" s="188" t="s">
        <v>20</v>
      </c>
      <c r="E546" s="188" t="s">
        <v>98</v>
      </c>
      <c r="F546" s="188" t="s">
        <v>292</v>
      </c>
      <c r="G546" s="202" t="s">
        <v>47</v>
      </c>
      <c r="H546" s="147">
        <f>H547</f>
        <v>575935.78</v>
      </c>
      <c r="I546" s="147">
        <f t="shared" ref="I546:M546" si="768">I547</f>
        <v>597173.19999999995</v>
      </c>
      <c r="J546" s="147">
        <f t="shared" si="768"/>
        <v>619262.24</v>
      </c>
      <c r="K546" s="147">
        <f t="shared" si="768"/>
        <v>0</v>
      </c>
      <c r="L546" s="147">
        <f t="shared" si="768"/>
        <v>0</v>
      </c>
      <c r="M546" s="147">
        <f t="shared" si="768"/>
        <v>0</v>
      </c>
      <c r="N546" s="147">
        <f t="shared" si="607"/>
        <v>575935.78</v>
      </c>
      <c r="O546" s="147">
        <f t="shared" si="608"/>
        <v>597173.19999999995</v>
      </c>
      <c r="P546" s="147">
        <f t="shared" si="609"/>
        <v>619262.24</v>
      </c>
      <c r="Q546" s="147">
        <f t="shared" si="766"/>
        <v>0</v>
      </c>
      <c r="R546" s="147">
        <f t="shared" si="766"/>
        <v>0</v>
      </c>
      <c r="S546" s="147">
        <f t="shared" si="766"/>
        <v>0</v>
      </c>
      <c r="T546" s="147">
        <f t="shared" si="755"/>
        <v>575935.78</v>
      </c>
      <c r="U546" s="147">
        <f t="shared" si="756"/>
        <v>597173.19999999995</v>
      </c>
      <c r="V546" s="147">
        <f t="shared" si="757"/>
        <v>619262.24</v>
      </c>
      <c r="W546" s="147">
        <f t="shared" si="767"/>
        <v>0</v>
      </c>
      <c r="X546" s="147">
        <f t="shared" si="767"/>
        <v>0</v>
      </c>
      <c r="Y546" s="147">
        <f t="shared" si="767"/>
        <v>0</v>
      </c>
      <c r="Z546" s="147">
        <f t="shared" si="759"/>
        <v>575935.78</v>
      </c>
      <c r="AA546" s="147">
        <f t="shared" si="760"/>
        <v>597173.19999999995</v>
      </c>
      <c r="AB546" s="147">
        <f t="shared" si="761"/>
        <v>619262.24</v>
      </c>
    </row>
    <row r="547" spans="1:28" s="43" customFormat="1">
      <c r="A547" s="183"/>
      <c r="B547" s="204" t="s">
        <v>50</v>
      </c>
      <c r="C547" s="188" t="s">
        <v>278</v>
      </c>
      <c r="D547" s="188" t="s">
        <v>20</v>
      </c>
      <c r="E547" s="188" t="s">
        <v>98</v>
      </c>
      <c r="F547" s="188" t="s">
        <v>292</v>
      </c>
      <c r="G547" s="202" t="s">
        <v>48</v>
      </c>
      <c r="H547" s="147">
        <v>575935.78</v>
      </c>
      <c r="I547" s="147">
        <v>597173.19999999995</v>
      </c>
      <c r="J547" s="147">
        <v>619262.24</v>
      </c>
      <c r="K547" s="147"/>
      <c r="L547" s="147"/>
      <c r="M547" s="147"/>
      <c r="N547" s="147">
        <f t="shared" si="607"/>
        <v>575935.78</v>
      </c>
      <c r="O547" s="147">
        <f t="shared" si="608"/>
        <v>597173.19999999995</v>
      </c>
      <c r="P547" s="147">
        <f t="shared" si="609"/>
        <v>619262.24</v>
      </c>
      <c r="Q547" s="147"/>
      <c r="R547" s="147"/>
      <c r="S547" s="147"/>
      <c r="T547" s="147">
        <f t="shared" si="755"/>
        <v>575935.78</v>
      </c>
      <c r="U547" s="147">
        <f t="shared" si="756"/>
        <v>597173.19999999995</v>
      </c>
      <c r="V547" s="147">
        <f t="shared" si="757"/>
        <v>619262.24</v>
      </c>
      <c r="W547" s="147"/>
      <c r="X547" s="147"/>
      <c r="Y547" s="147"/>
      <c r="Z547" s="147">
        <f t="shared" si="759"/>
        <v>575935.78</v>
      </c>
      <c r="AA547" s="147">
        <f t="shared" si="760"/>
        <v>597173.19999999995</v>
      </c>
      <c r="AB547" s="147">
        <f t="shared" si="761"/>
        <v>619262.24</v>
      </c>
    </row>
    <row r="548" spans="1:28" s="43" customFormat="1">
      <c r="A548" s="183"/>
      <c r="B548" s="93"/>
      <c r="C548" s="35"/>
      <c r="D548" s="35"/>
      <c r="E548" s="35"/>
      <c r="F548" s="35"/>
      <c r="G548" s="38"/>
      <c r="H548" s="66"/>
      <c r="I548" s="66"/>
      <c r="J548" s="66"/>
      <c r="K548" s="66"/>
      <c r="L548" s="66"/>
      <c r="M548" s="66"/>
      <c r="N548" s="66"/>
      <c r="O548" s="66"/>
      <c r="P548" s="66"/>
      <c r="Q548" s="66"/>
      <c r="R548" s="66"/>
      <c r="S548" s="66"/>
      <c r="T548" s="66"/>
      <c r="U548" s="66"/>
      <c r="V548" s="66"/>
      <c r="W548" s="66"/>
      <c r="X548" s="66"/>
      <c r="Y548" s="66"/>
      <c r="Z548" s="66"/>
      <c r="AA548" s="66"/>
      <c r="AB548" s="66"/>
    </row>
    <row r="549" spans="1:28" s="43" customFormat="1" ht="17.399999999999999">
      <c r="A549" s="100" t="s">
        <v>73</v>
      </c>
      <c r="B549" s="158" t="s">
        <v>74</v>
      </c>
      <c r="C549" s="35"/>
      <c r="D549" s="35"/>
      <c r="E549" s="35"/>
      <c r="F549" s="35"/>
      <c r="G549" s="38"/>
      <c r="H549" s="66"/>
      <c r="I549" s="66"/>
      <c r="J549" s="66"/>
      <c r="K549" s="66"/>
      <c r="L549" s="66"/>
      <c r="M549" s="66"/>
      <c r="N549" s="66"/>
      <c r="O549" s="66"/>
      <c r="P549" s="66"/>
      <c r="Q549" s="66"/>
      <c r="R549" s="66"/>
      <c r="S549" s="66"/>
      <c r="T549" s="66"/>
      <c r="U549" s="66"/>
      <c r="V549" s="66"/>
      <c r="W549" s="66"/>
      <c r="X549" s="66"/>
      <c r="Y549" s="66"/>
      <c r="Z549" s="66"/>
      <c r="AA549" s="66"/>
      <c r="AB549" s="66"/>
    </row>
    <row r="550" spans="1:28" s="43" customFormat="1" ht="17.399999999999999">
      <c r="A550" s="117"/>
      <c r="B550" s="96" t="s">
        <v>185</v>
      </c>
      <c r="C550" s="90" t="s">
        <v>51</v>
      </c>
      <c r="D550" s="90" t="s">
        <v>20</v>
      </c>
      <c r="E550" s="90" t="s">
        <v>98</v>
      </c>
      <c r="F550" s="90" t="s">
        <v>99</v>
      </c>
      <c r="G550" s="91"/>
      <c r="H550" s="92">
        <f t="shared" ref="H550:M550" si="769">H551+H554+H557+H571+H594+H634+H579+H588+H607+H613+H620+H623+H628+H631+H639+H642+H645+H650+H659+H664+H576+H604+H610+H566+H591+H601+H653+H656</f>
        <v>323328112.75</v>
      </c>
      <c r="I550" s="92">
        <f t="shared" si="769"/>
        <v>318319409.83999997</v>
      </c>
      <c r="J550" s="92">
        <f t="shared" si="769"/>
        <v>313522529.02999997</v>
      </c>
      <c r="K550" s="92">
        <f t="shared" si="769"/>
        <v>-404122.42</v>
      </c>
      <c r="L550" s="92">
        <f t="shared" si="769"/>
        <v>-26761.620000000072</v>
      </c>
      <c r="M550" s="92">
        <f t="shared" si="769"/>
        <v>-78249.540000000037</v>
      </c>
      <c r="N550" s="92">
        <f t="shared" si="607"/>
        <v>322923990.32999998</v>
      </c>
      <c r="O550" s="92">
        <f t="shared" si="608"/>
        <v>318292648.21999997</v>
      </c>
      <c r="P550" s="92">
        <f t="shared" si="609"/>
        <v>313444279.48999995</v>
      </c>
      <c r="Q550" s="92">
        <f>Q551+Q554+Q557+Q571+Q594+Q634+Q579+Q588+Q607+Q613+Q620+Q623+Q628+Q631+Q639+Q642+Q645+Q650+Q659+Q664+Q576+Q604+Q610+Q566+Q591+Q601+Q653+Q656</f>
        <v>5437207.5899999999</v>
      </c>
      <c r="R550" s="92">
        <f>R551+R554+R557+R571+R594+R634+R579+R588+R607+R613+R620+R623+R628+R631+R639+R642+R645+R650+R659+R664+R576+R604+R610+R566+R591+R601+R653+R656</f>
        <v>0</v>
      </c>
      <c r="S550" s="92">
        <f>S551+S554+S557+S571+S594+S634+S579+S588+S607+S613+S620+S623+S628+S631+S639+S642+S645+S650+S659+S664+S576+S604+S610+S566+S591+S601+S653+S656</f>
        <v>0</v>
      </c>
      <c r="T550" s="92">
        <f t="shared" ref="T550:T617" si="770">N550+Q550</f>
        <v>328361197.91999996</v>
      </c>
      <c r="U550" s="92">
        <f t="shared" ref="U550:U617" si="771">O550+R550</f>
        <v>318292648.21999997</v>
      </c>
      <c r="V550" s="92">
        <f t="shared" ref="V550:V617" si="772">P550+S550</f>
        <v>313444279.48999995</v>
      </c>
      <c r="W550" s="92">
        <f>W551+W554+W557+W571+W594+W634+W579+W588+W607+W613+W620+W623+W628+W631+W639+W642+W645+W650+W659+W664+W576+W604+W610+W566+W591+W601+W653+W656</f>
        <v>-3958924.79</v>
      </c>
      <c r="X550" s="92">
        <f>X551+X554+X557+X571+X594+X634+X579+X588+X607+X613+X620+X623+X628+X631+X639+X642+X645+X650+X659+X664+X576+X604+X610+X566+X591+X601+X653+X656</f>
        <v>0</v>
      </c>
      <c r="Y550" s="92">
        <f>Y551+Y554+Y557+Y571+Y594+Y634+Y579+Y588+Y607+Y613+Y620+Y623+Y628+Y631+Y639+Y642+Y645+Y650+Y659+Y664+Y576+Y604+Y610+Y566+Y591+Y601+Y653+Y656</f>
        <v>0</v>
      </c>
      <c r="Z550" s="92">
        <f t="shared" ref="Z550:Z617" si="773">T550+W550</f>
        <v>324402273.12999994</v>
      </c>
      <c r="AA550" s="92">
        <f t="shared" ref="AA550:AA617" si="774">U550+X550</f>
        <v>318292648.21999997</v>
      </c>
      <c r="AB550" s="92">
        <f t="shared" ref="AB550:AB617" si="775">V550+Y550</f>
        <v>313444279.48999995</v>
      </c>
    </row>
    <row r="551" spans="1:28" s="43" customFormat="1">
      <c r="A551" s="116"/>
      <c r="B551" s="103" t="s">
        <v>232</v>
      </c>
      <c r="C551" s="36" t="s">
        <v>51</v>
      </c>
      <c r="D551" s="36" t="s">
        <v>20</v>
      </c>
      <c r="E551" s="36" t="s">
        <v>98</v>
      </c>
      <c r="F551" s="70" t="s">
        <v>151</v>
      </c>
      <c r="G551" s="95"/>
      <c r="H551" s="98">
        <f>H552</f>
        <v>4134000</v>
      </c>
      <c r="I551" s="98">
        <f t="shared" ref="I551:M552" si="776">I552</f>
        <v>4176503.52</v>
      </c>
      <c r="J551" s="98">
        <f t="shared" si="776"/>
        <v>4218268.5599999996</v>
      </c>
      <c r="K551" s="98">
        <f t="shared" si="776"/>
        <v>0</v>
      </c>
      <c r="L551" s="98">
        <f t="shared" si="776"/>
        <v>0</v>
      </c>
      <c r="M551" s="98">
        <f t="shared" si="776"/>
        <v>0</v>
      </c>
      <c r="N551" s="98">
        <f t="shared" si="607"/>
        <v>4134000</v>
      </c>
      <c r="O551" s="98">
        <f t="shared" si="608"/>
        <v>4176503.52</v>
      </c>
      <c r="P551" s="98">
        <f t="shared" si="609"/>
        <v>4218268.5599999996</v>
      </c>
      <c r="Q551" s="98">
        <f t="shared" ref="Q551:S552" si="777">Q552</f>
        <v>0</v>
      </c>
      <c r="R551" s="98">
        <f t="shared" si="777"/>
        <v>0</v>
      </c>
      <c r="S551" s="98">
        <f t="shared" si="777"/>
        <v>0</v>
      </c>
      <c r="T551" s="98">
        <f t="shared" si="770"/>
        <v>4134000</v>
      </c>
      <c r="U551" s="98">
        <f t="shared" si="771"/>
        <v>4176503.52</v>
      </c>
      <c r="V551" s="98">
        <f t="shared" si="772"/>
        <v>4218268.5599999996</v>
      </c>
      <c r="W551" s="98">
        <f t="shared" ref="W551:Y552" si="778">W552</f>
        <v>0</v>
      </c>
      <c r="X551" s="98">
        <f t="shared" si="778"/>
        <v>0</v>
      </c>
      <c r="Y551" s="98">
        <f t="shared" si="778"/>
        <v>0</v>
      </c>
      <c r="Z551" s="98">
        <f t="shared" si="773"/>
        <v>4134000</v>
      </c>
      <c r="AA551" s="98">
        <f t="shared" si="774"/>
        <v>4176503.52</v>
      </c>
      <c r="AB551" s="98">
        <f t="shared" si="775"/>
        <v>4218268.5599999996</v>
      </c>
    </row>
    <row r="552" spans="1:28" customFormat="1" ht="39.6">
      <c r="A552" s="116"/>
      <c r="B552" s="72" t="s">
        <v>49</v>
      </c>
      <c r="C552" s="36" t="s">
        <v>51</v>
      </c>
      <c r="D552" s="36" t="s">
        <v>20</v>
      </c>
      <c r="E552" s="36" t="s">
        <v>98</v>
      </c>
      <c r="F552" s="70" t="s">
        <v>151</v>
      </c>
      <c r="G552" s="95" t="s">
        <v>47</v>
      </c>
      <c r="H552" s="98">
        <f>H553</f>
        <v>4134000</v>
      </c>
      <c r="I552" s="98">
        <f t="shared" si="776"/>
        <v>4176503.52</v>
      </c>
      <c r="J552" s="98">
        <f t="shared" si="776"/>
        <v>4218268.5599999996</v>
      </c>
      <c r="K552" s="98">
        <f t="shared" si="776"/>
        <v>0</v>
      </c>
      <c r="L552" s="98">
        <f t="shared" si="776"/>
        <v>0</v>
      </c>
      <c r="M552" s="98">
        <f t="shared" si="776"/>
        <v>0</v>
      </c>
      <c r="N552" s="98">
        <f t="shared" si="607"/>
        <v>4134000</v>
      </c>
      <c r="O552" s="98">
        <f t="shared" si="608"/>
        <v>4176503.52</v>
      </c>
      <c r="P552" s="98">
        <f t="shared" si="609"/>
        <v>4218268.5599999996</v>
      </c>
      <c r="Q552" s="98">
        <f t="shared" si="777"/>
        <v>0</v>
      </c>
      <c r="R552" s="98">
        <f t="shared" si="777"/>
        <v>0</v>
      </c>
      <c r="S552" s="98">
        <f t="shared" si="777"/>
        <v>0</v>
      </c>
      <c r="T552" s="98">
        <f t="shared" si="770"/>
        <v>4134000</v>
      </c>
      <c r="U552" s="98">
        <f t="shared" si="771"/>
        <v>4176503.52</v>
      </c>
      <c r="V552" s="98">
        <f t="shared" si="772"/>
        <v>4218268.5599999996</v>
      </c>
      <c r="W552" s="98">
        <f t="shared" si="778"/>
        <v>0</v>
      </c>
      <c r="X552" s="98">
        <f t="shared" si="778"/>
        <v>0</v>
      </c>
      <c r="Y552" s="98">
        <f t="shared" si="778"/>
        <v>0</v>
      </c>
      <c r="Z552" s="98">
        <f t="shared" si="773"/>
        <v>4134000</v>
      </c>
      <c r="AA552" s="98">
        <f t="shared" si="774"/>
        <v>4176503.52</v>
      </c>
      <c r="AB552" s="98">
        <f t="shared" si="775"/>
        <v>4218268.5599999996</v>
      </c>
    </row>
    <row r="553" spans="1:28" customFormat="1">
      <c r="A553" s="116"/>
      <c r="B553" s="72" t="s">
        <v>50</v>
      </c>
      <c r="C553" s="36" t="s">
        <v>51</v>
      </c>
      <c r="D553" s="36" t="s">
        <v>20</v>
      </c>
      <c r="E553" s="36" t="s">
        <v>98</v>
      </c>
      <c r="F553" s="70" t="s">
        <v>151</v>
      </c>
      <c r="G553" s="95" t="s">
        <v>48</v>
      </c>
      <c r="H553" s="99">
        <v>4134000</v>
      </c>
      <c r="I553" s="99">
        <v>4176503.52</v>
      </c>
      <c r="J553" s="99">
        <v>4218268.5599999996</v>
      </c>
      <c r="K553" s="99"/>
      <c r="L553" s="99"/>
      <c r="M553" s="99"/>
      <c r="N553" s="99">
        <f t="shared" si="607"/>
        <v>4134000</v>
      </c>
      <c r="O553" s="99">
        <f t="shared" si="608"/>
        <v>4176503.52</v>
      </c>
      <c r="P553" s="99">
        <f t="shared" si="609"/>
        <v>4218268.5599999996</v>
      </c>
      <c r="Q553" s="99"/>
      <c r="R553" s="99"/>
      <c r="S553" s="99"/>
      <c r="T553" s="99">
        <f t="shared" si="770"/>
        <v>4134000</v>
      </c>
      <c r="U553" s="99">
        <f t="shared" si="771"/>
        <v>4176503.52</v>
      </c>
      <c r="V553" s="99">
        <f t="shared" si="772"/>
        <v>4218268.5599999996</v>
      </c>
      <c r="W553" s="99"/>
      <c r="X553" s="99"/>
      <c r="Y553" s="99"/>
      <c r="Z553" s="99">
        <f t="shared" si="773"/>
        <v>4134000</v>
      </c>
      <c r="AA553" s="99">
        <f t="shared" si="774"/>
        <v>4176503.52</v>
      </c>
      <c r="AB553" s="99">
        <f t="shared" si="775"/>
        <v>4218268.5599999996</v>
      </c>
    </row>
    <row r="554" spans="1:28" customFormat="1">
      <c r="A554" s="116"/>
      <c r="B554" s="159" t="s">
        <v>233</v>
      </c>
      <c r="C554" s="36" t="s">
        <v>51</v>
      </c>
      <c r="D554" s="36" t="s">
        <v>20</v>
      </c>
      <c r="E554" s="36" t="s">
        <v>98</v>
      </c>
      <c r="F554" s="36" t="s">
        <v>119</v>
      </c>
      <c r="G554" s="36"/>
      <c r="H554" s="61">
        <f>H555</f>
        <v>2285000</v>
      </c>
      <c r="I554" s="61">
        <f t="shared" ref="I554:M555" si="779">I555</f>
        <v>2307860.1</v>
      </c>
      <c r="J554" s="61">
        <f t="shared" si="779"/>
        <v>2330938.7000000002</v>
      </c>
      <c r="K554" s="61">
        <f t="shared" si="779"/>
        <v>0</v>
      </c>
      <c r="L554" s="61">
        <f t="shared" si="779"/>
        <v>0</v>
      </c>
      <c r="M554" s="61">
        <f t="shared" si="779"/>
        <v>0</v>
      </c>
      <c r="N554" s="61">
        <f t="shared" si="607"/>
        <v>2285000</v>
      </c>
      <c r="O554" s="61">
        <f t="shared" si="608"/>
        <v>2307860.1</v>
      </c>
      <c r="P554" s="61">
        <f t="shared" si="609"/>
        <v>2330938.7000000002</v>
      </c>
      <c r="Q554" s="61">
        <f t="shared" ref="Q554:S555" si="780">Q555</f>
        <v>0</v>
      </c>
      <c r="R554" s="61">
        <f t="shared" si="780"/>
        <v>0</v>
      </c>
      <c r="S554" s="61">
        <f t="shared" si="780"/>
        <v>0</v>
      </c>
      <c r="T554" s="61">
        <f t="shared" si="770"/>
        <v>2285000</v>
      </c>
      <c r="U554" s="61">
        <f t="shared" si="771"/>
        <v>2307860.1</v>
      </c>
      <c r="V554" s="61">
        <f t="shared" si="772"/>
        <v>2330938.7000000002</v>
      </c>
      <c r="W554" s="61">
        <f t="shared" ref="W554:Y555" si="781">W555</f>
        <v>0</v>
      </c>
      <c r="X554" s="61">
        <f t="shared" si="781"/>
        <v>0</v>
      </c>
      <c r="Y554" s="61">
        <f t="shared" si="781"/>
        <v>0</v>
      </c>
      <c r="Z554" s="61">
        <f t="shared" si="773"/>
        <v>2285000</v>
      </c>
      <c r="AA554" s="61">
        <f t="shared" si="774"/>
        <v>2307860.1</v>
      </c>
      <c r="AB554" s="61">
        <f t="shared" si="775"/>
        <v>2330938.7000000002</v>
      </c>
    </row>
    <row r="555" spans="1:28" customFormat="1" ht="45" customHeight="1">
      <c r="A555" s="116"/>
      <c r="B555" s="72" t="s">
        <v>49</v>
      </c>
      <c r="C555" s="36" t="s">
        <v>51</v>
      </c>
      <c r="D555" s="36" t="s">
        <v>20</v>
      </c>
      <c r="E555" s="36" t="s">
        <v>98</v>
      </c>
      <c r="F555" s="36" t="s">
        <v>119</v>
      </c>
      <c r="G555" s="37" t="s">
        <v>47</v>
      </c>
      <c r="H555" s="61">
        <f>H556</f>
        <v>2285000</v>
      </c>
      <c r="I555" s="61">
        <f t="shared" si="779"/>
        <v>2307860.1</v>
      </c>
      <c r="J555" s="61">
        <f t="shared" si="779"/>
        <v>2330938.7000000002</v>
      </c>
      <c r="K555" s="61">
        <f t="shared" si="779"/>
        <v>0</v>
      </c>
      <c r="L555" s="61">
        <f t="shared" si="779"/>
        <v>0</v>
      </c>
      <c r="M555" s="61">
        <f t="shared" si="779"/>
        <v>0</v>
      </c>
      <c r="N555" s="61">
        <f t="shared" si="607"/>
        <v>2285000</v>
      </c>
      <c r="O555" s="61">
        <f t="shared" si="608"/>
        <v>2307860.1</v>
      </c>
      <c r="P555" s="61">
        <f t="shared" si="609"/>
        <v>2330938.7000000002</v>
      </c>
      <c r="Q555" s="61">
        <f t="shared" si="780"/>
        <v>0</v>
      </c>
      <c r="R555" s="61">
        <f t="shared" si="780"/>
        <v>0</v>
      </c>
      <c r="S555" s="61">
        <f t="shared" si="780"/>
        <v>0</v>
      </c>
      <c r="T555" s="61">
        <f t="shared" si="770"/>
        <v>2285000</v>
      </c>
      <c r="U555" s="61">
        <f t="shared" si="771"/>
        <v>2307860.1</v>
      </c>
      <c r="V555" s="61">
        <f t="shared" si="772"/>
        <v>2330938.7000000002</v>
      </c>
      <c r="W555" s="61">
        <f t="shared" si="781"/>
        <v>0</v>
      </c>
      <c r="X555" s="61">
        <f t="shared" si="781"/>
        <v>0</v>
      </c>
      <c r="Y555" s="61">
        <f t="shared" si="781"/>
        <v>0</v>
      </c>
      <c r="Z555" s="61">
        <f t="shared" si="773"/>
        <v>2285000</v>
      </c>
      <c r="AA555" s="61">
        <f t="shared" si="774"/>
        <v>2307860.1</v>
      </c>
      <c r="AB555" s="61">
        <f t="shared" si="775"/>
        <v>2330938.7000000002</v>
      </c>
    </row>
    <row r="556" spans="1:28" customFormat="1">
      <c r="A556" s="116"/>
      <c r="B556" s="72" t="s">
        <v>50</v>
      </c>
      <c r="C556" s="36" t="s">
        <v>51</v>
      </c>
      <c r="D556" s="36" t="s">
        <v>20</v>
      </c>
      <c r="E556" s="36" t="s">
        <v>98</v>
      </c>
      <c r="F556" s="36" t="s">
        <v>119</v>
      </c>
      <c r="G556" s="37" t="s">
        <v>48</v>
      </c>
      <c r="H556" s="61">
        <v>2285000</v>
      </c>
      <c r="I556" s="61">
        <v>2307860.1</v>
      </c>
      <c r="J556" s="61">
        <v>2330938.7000000002</v>
      </c>
      <c r="K556" s="61"/>
      <c r="L556" s="61"/>
      <c r="M556" s="61"/>
      <c r="N556" s="61">
        <f t="shared" si="607"/>
        <v>2285000</v>
      </c>
      <c r="O556" s="61">
        <f t="shared" si="608"/>
        <v>2307860.1</v>
      </c>
      <c r="P556" s="61">
        <f t="shared" si="609"/>
        <v>2330938.7000000002</v>
      </c>
      <c r="Q556" s="61"/>
      <c r="R556" s="61"/>
      <c r="S556" s="61"/>
      <c r="T556" s="61">
        <f t="shared" si="770"/>
        <v>2285000</v>
      </c>
      <c r="U556" s="61">
        <f t="shared" si="771"/>
        <v>2307860.1</v>
      </c>
      <c r="V556" s="61">
        <f t="shared" si="772"/>
        <v>2330938.7000000002</v>
      </c>
      <c r="W556" s="61"/>
      <c r="X556" s="61"/>
      <c r="Y556" s="61"/>
      <c r="Z556" s="61">
        <f t="shared" si="773"/>
        <v>2285000</v>
      </c>
      <c r="AA556" s="61">
        <f t="shared" si="774"/>
        <v>2307860.1</v>
      </c>
      <c r="AB556" s="61">
        <f t="shared" si="775"/>
        <v>2330938.7000000002</v>
      </c>
    </row>
    <row r="557" spans="1:28" customFormat="1" ht="26.4">
      <c r="A557" s="116"/>
      <c r="B557" s="82" t="s">
        <v>53</v>
      </c>
      <c r="C557" s="36" t="s">
        <v>51</v>
      </c>
      <c r="D557" s="36" t="s">
        <v>20</v>
      </c>
      <c r="E557" s="36" t="s">
        <v>98</v>
      </c>
      <c r="F557" s="36" t="s">
        <v>120</v>
      </c>
      <c r="G557" s="37"/>
      <c r="H557" s="61">
        <f>H558+H560+H564</f>
        <v>128889095</v>
      </c>
      <c r="I557" s="61">
        <f t="shared" ref="I557:J557" si="782">I558+I560+I564</f>
        <v>130285117.44</v>
      </c>
      <c r="J557" s="61">
        <f t="shared" si="782"/>
        <v>131698718.33999999</v>
      </c>
      <c r="K557" s="61">
        <f t="shared" ref="K557:M557" si="783">K558+K560+K564</f>
        <v>-108640</v>
      </c>
      <c r="L557" s="61">
        <f t="shared" si="783"/>
        <v>-112985.60000000006</v>
      </c>
      <c r="M557" s="61">
        <f t="shared" si="783"/>
        <v>-117505.03000000003</v>
      </c>
      <c r="N557" s="61">
        <f t="shared" ref="N557:N628" si="784">H557+K557</f>
        <v>128780455</v>
      </c>
      <c r="O557" s="61">
        <f t="shared" ref="O557:O628" si="785">I557+L557</f>
        <v>130172131.84</v>
      </c>
      <c r="P557" s="61">
        <f t="shared" ref="P557:P628" si="786">J557+M557</f>
        <v>131581213.30999999</v>
      </c>
      <c r="Q557" s="61">
        <f t="shared" ref="Q557:S557" si="787">Q558+Q560+Q564</f>
        <v>0</v>
      </c>
      <c r="R557" s="61">
        <f t="shared" si="787"/>
        <v>0</v>
      </c>
      <c r="S557" s="61">
        <f t="shared" si="787"/>
        <v>0</v>
      </c>
      <c r="T557" s="61">
        <f t="shared" si="770"/>
        <v>128780455</v>
      </c>
      <c r="U557" s="61">
        <f t="shared" si="771"/>
        <v>130172131.84</v>
      </c>
      <c r="V557" s="61">
        <f t="shared" si="772"/>
        <v>131581213.30999999</v>
      </c>
      <c r="W557" s="61">
        <f>W558+W560+W564+W562</f>
        <v>0</v>
      </c>
      <c r="X557" s="61">
        <f t="shared" ref="X557:Y557" si="788">X558+X560+X564+X562</f>
        <v>0</v>
      </c>
      <c r="Y557" s="61">
        <f t="shared" si="788"/>
        <v>0</v>
      </c>
      <c r="Z557" s="61">
        <f t="shared" si="773"/>
        <v>128780455</v>
      </c>
      <c r="AA557" s="61">
        <f t="shared" si="774"/>
        <v>130172131.84</v>
      </c>
      <c r="AB557" s="61">
        <f t="shared" si="775"/>
        <v>131581213.30999999</v>
      </c>
    </row>
    <row r="558" spans="1:28" customFormat="1" ht="39.6">
      <c r="A558" s="116"/>
      <c r="B558" s="86" t="s">
        <v>49</v>
      </c>
      <c r="C558" s="36" t="s">
        <v>51</v>
      </c>
      <c r="D558" s="36" t="s">
        <v>20</v>
      </c>
      <c r="E558" s="36" t="s">
        <v>98</v>
      </c>
      <c r="F558" s="36" t="s">
        <v>120</v>
      </c>
      <c r="G558" s="37" t="s">
        <v>47</v>
      </c>
      <c r="H558" s="61">
        <f>H559</f>
        <v>118385000</v>
      </c>
      <c r="I558" s="61">
        <f t="shared" ref="I558:M558" si="789">I559</f>
        <v>119551216.44</v>
      </c>
      <c r="J558" s="61">
        <f t="shared" si="789"/>
        <v>120725819.09999999</v>
      </c>
      <c r="K558" s="61">
        <f t="shared" si="789"/>
        <v>0</v>
      </c>
      <c r="L558" s="61">
        <f t="shared" si="789"/>
        <v>0</v>
      </c>
      <c r="M558" s="61">
        <f t="shared" si="789"/>
        <v>0</v>
      </c>
      <c r="N558" s="61">
        <f t="shared" si="784"/>
        <v>118385000</v>
      </c>
      <c r="O558" s="61">
        <f t="shared" si="785"/>
        <v>119551216.44</v>
      </c>
      <c r="P558" s="61">
        <f t="shared" si="786"/>
        <v>120725819.09999999</v>
      </c>
      <c r="Q558" s="61">
        <f t="shared" ref="Q558:S558" si="790">Q559</f>
        <v>0</v>
      </c>
      <c r="R558" s="61">
        <f t="shared" si="790"/>
        <v>0</v>
      </c>
      <c r="S558" s="61">
        <f t="shared" si="790"/>
        <v>0</v>
      </c>
      <c r="T558" s="61">
        <f t="shared" si="770"/>
        <v>118385000</v>
      </c>
      <c r="U558" s="61">
        <f t="shared" si="771"/>
        <v>119551216.44</v>
      </c>
      <c r="V558" s="61">
        <f t="shared" si="772"/>
        <v>120725819.09999999</v>
      </c>
      <c r="W558" s="61">
        <f t="shared" ref="W558:Y558" si="791">W559</f>
        <v>-357592.98</v>
      </c>
      <c r="X558" s="61">
        <f t="shared" si="791"/>
        <v>0</v>
      </c>
      <c r="Y558" s="61">
        <f t="shared" si="791"/>
        <v>0</v>
      </c>
      <c r="Z558" s="61">
        <f t="shared" si="773"/>
        <v>118027407.02</v>
      </c>
      <c r="AA558" s="61">
        <f t="shared" si="774"/>
        <v>119551216.44</v>
      </c>
      <c r="AB558" s="61">
        <f t="shared" si="775"/>
        <v>120725819.09999999</v>
      </c>
    </row>
    <row r="559" spans="1:28" customFormat="1">
      <c r="A559" s="116"/>
      <c r="B559" s="86" t="s">
        <v>50</v>
      </c>
      <c r="C559" s="36" t="s">
        <v>51</v>
      </c>
      <c r="D559" s="36" t="s">
        <v>20</v>
      </c>
      <c r="E559" s="36" t="s">
        <v>98</v>
      </c>
      <c r="F559" s="36" t="s">
        <v>120</v>
      </c>
      <c r="G559" s="37" t="s">
        <v>48</v>
      </c>
      <c r="H559" s="61">
        <v>118385000</v>
      </c>
      <c r="I559" s="61">
        <v>119551216.44</v>
      </c>
      <c r="J559" s="61">
        <v>120725819.09999999</v>
      </c>
      <c r="K559" s="61"/>
      <c r="L559" s="61"/>
      <c r="M559" s="61"/>
      <c r="N559" s="61">
        <f t="shared" si="784"/>
        <v>118385000</v>
      </c>
      <c r="O559" s="61">
        <f t="shared" si="785"/>
        <v>119551216.44</v>
      </c>
      <c r="P559" s="61">
        <f t="shared" si="786"/>
        <v>120725819.09999999</v>
      </c>
      <c r="Q559" s="61"/>
      <c r="R559" s="61"/>
      <c r="S559" s="61"/>
      <c r="T559" s="61">
        <f t="shared" si="770"/>
        <v>118385000</v>
      </c>
      <c r="U559" s="61">
        <f t="shared" si="771"/>
        <v>119551216.44</v>
      </c>
      <c r="V559" s="61">
        <f t="shared" si="772"/>
        <v>120725819.09999999</v>
      </c>
      <c r="W559" s="61">
        <v>-357592.98</v>
      </c>
      <c r="X559" s="61"/>
      <c r="Y559" s="61"/>
      <c r="Z559" s="61">
        <f t="shared" si="773"/>
        <v>118027407.02</v>
      </c>
      <c r="AA559" s="61">
        <f t="shared" si="774"/>
        <v>119551216.44</v>
      </c>
      <c r="AB559" s="61">
        <f t="shared" si="775"/>
        <v>120725819.09999999</v>
      </c>
    </row>
    <row r="560" spans="1:28" customFormat="1" ht="26.4">
      <c r="A560" s="116"/>
      <c r="B560" s="82" t="s">
        <v>172</v>
      </c>
      <c r="C560" s="36" t="s">
        <v>51</v>
      </c>
      <c r="D560" s="36" t="s">
        <v>20</v>
      </c>
      <c r="E560" s="36" t="s">
        <v>98</v>
      </c>
      <c r="F560" s="36" t="s">
        <v>120</v>
      </c>
      <c r="G560" s="37" t="s">
        <v>31</v>
      </c>
      <c r="H560" s="61">
        <f>H561</f>
        <v>10284575</v>
      </c>
      <c r="I560" s="61">
        <f t="shared" ref="I560:M560" si="792">I561</f>
        <v>10514381</v>
      </c>
      <c r="J560" s="61">
        <f t="shared" si="792"/>
        <v>10753379.24</v>
      </c>
      <c r="K560" s="61">
        <f t="shared" si="792"/>
        <v>-108640</v>
      </c>
      <c r="L560" s="61">
        <f t="shared" si="792"/>
        <v>-112985.60000000006</v>
      </c>
      <c r="M560" s="61">
        <f t="shared" si="792"/>
        <v>-117505.03000000003</v>
      </c>
      <c r="N560" s="61">
        <f t="shared" si="784"/>
        <v>10175935</v>
      </c>
      <c r="O560" s="61">
        <f t="shared" si="785"/>
        <v>10401395.4</v>
      </c>
      <c r="P560" s="61">
        <f t="shared" si="786"/>
        <v>10635874.210000001</v>
      </c>
      <c r="Q560" s="61">
        <f t="shared" ref="Q560:S560" si="793">Q561</f>
        <v>0</v>
      </c>
      <c r="R560" s="61">
        <f t="shared" si="793"/>
        <v>0</v>
      </c>
      <c r="S560" s="61">
        <f t="shared" si="793"/>
        <v>0</v>
      </c>
      <c r="T560" s="61">
        <f t="shared" si="770"/>
        <v>10175935</v>
      </c>
      <c r="U560" s="61">
        <f t="shared" si="771"/>
        <v>10401395.4</v>
      </c>
      <c r="V560" s="61">
        <f t="shared" si="772"/>
        <v>10635874.210000001</v>
      </c>
      <c r="W560" s="61">
        <f t="shared" ref="W560:Y560" si="794">W561</f>
        <v>150000</v>
      </c>
      <c r="X560" s="61">
        <f t="shared" si="794"/>
        <v>0</v>
      </c>
      <c r="Y560" s="61">
        <f t="shared" si="794"/>
        <v>0</v>
      </c>
      <c r="Z560" s="61">
        <f t="shared" si="773"/>
        <v>10325935</v>
      </c>
      <c r="AA560" s="61">
        <f t="shared" si="774"/>
        <v>10401395.4</v>
      </c>
      <c r="AB560" s="61">
        <f t="shared" si="775"/>
        <v>10635874.210000001</v>
      </c>
    </row>
    <row r="561" spans="1:28" customFormat="1" ht="26.4">
      <c r="A561" s="116"/>
      <c r="B561" s="86" t="s">
        <v>33</v>
      </c>
      <c r="C561" s="36" t="s">
        <v>51</v>
      </c>
      <c r="D561" s="36" t="s">
        <v>20</v>
      </c>
      <c r="E561" s="36" t="s">
        <v>98</v>
      </c>
      <c r="F561" s="36" t="s">
        <v>120</v>
      </c>
      <c r="G561" s="37" t="s">
        <v>32</v>
      </c>
      <c r="H561" s="61">
        <v>10284575</v>
      </c>
      <c r="I561" s="61">
        <v>10514381</v>
      </c>
      <c r="J561" s="61">
        <v>10753379.24</v>
      </c>
      <c r="K561" s="61">
        <v>-108640</v>
      </c>
      <c r="L561" s="61">
        <v>-112985.60000000006</v>
      </c>
      <c r="M561" s="61">
        <v>-117505.03000000003</v>
      </c>
      <c r="N561" s="61">
        <f t="shared" si="784"/>
        <v>10175935</v>
      </c>
      <c r="O561" s="61">
        <f t="shared" si="785"/>
        <v>10401395.4</v>
      </c>
      <c r="P561" s="61">
        <f t="shared" si="786"/>
        <v>10635874.210000001</v>
      </c>
      <c r="Q561" s="61"/>
      <c r="R561" s="61"/>
      <c r="S561" s="61"/>
      <c r="T561" s="61">
        <f t="shared" si="770"/>
        <v>10175935</v>
      </c>
      <c r="U561" s="61">
        <f t="shared" si="771"/>
        <v>10401395.4</v>
      </c>
      <c r="V561" s="61">
        <f t="shared" si="772"/>
        <v>10635874.210000001</v>
      </c>
      <c r="W561" s="61">
        <v>150000</v>
      </c>
      <c r="X561" s="61"/>
      <c r="Y561" s="61"/>
      <c r="Z561" s="61">
        <f t="shared" si="773"/>
        <v>10325935</v>
      </c>
      <c r="AA561" s="61">
        <f t="shared" si="774"/>
        <v>10401395.4</v>
      </c>
      <c r="AB561" s="61">
        <f t="shared" si="775"/>
        <v>10635874.210000001</v>
      </c>
    </row>
    <row r="562" spans="1:28" customFormat="1">
      <c r="A562" s="116"/>
      <c r="B562" s="217" t="s">
        <v>34</v>
      </c>
      <c r="C562" s="36" t="s">
        <v>51</v>
      </c>
      <c r="D562" s="36" t="s">
        <v>20</v>
      </c>
      <c r="E562" s="36" t="s">
        <v>98</v>
      </c>
      <c r="F562" s="36" t="s">
        <v>120</v>
      </c>
      <c r="G562" s="71" t="s">
        <v>35</v>
      </c>
      <c r="H562" s="61"/>
      <c r="I562" s="61"/>
      <c r="J562" s="6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>
        <f>W563</f>
        <v>207592.98</v>
      </c>
      <c r="X562" s="61">
        <f t="shared" ref="X562:Y562" si="795">X563</f>
        <v>0</v>
      </c>
      <c r="Y562" s="61">
        <f t="shared" si="795"/>
        <v>0</v>
      </c>
      <c r="Z562" s="61">
        <f t="shared" ref="Z562:Z563" si="796">T562+W562</f>
        <v>207592.98</v>
      </c>
      <c r="AA562" s="61">
        <f t="shared" ref="AA562:AA563" si="797">U562+X562</f>
        <v>0</v>
      </c>
      <c r="AB562" s="61">
        <f t="shared" ref="AB562:AB563" si="798">V562+Y562</f>
        <v>0</v>
      </c>
    </row>
    <row r="563" spans="1:28" customFormat="1" ht="26.4">
      <c r="A563" s="116"/>
      <c r="B563" s="217" t="s">
        <v>37</v>
      </c>
      <c r="C563" s="36" t="s">
        <v>51</v>
      </c>
      <c r="D563" s="36" t="s">
        <v>20</v>
      </c>
      <c r="E563" s="36" t="s">
        <v>98</v>
      </c>
      <c r="F563" s="36" t="s">
        <v>120</v>
      </c>
      <c r="G563" s="71" t="s">
        <v>36</v>
      </c>
      <c r="H563" s="61"/>
      <c r="I563" s="61"/>
      <c r="J563" s="6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>
        <v>207592.98</v>
      </c>
      <c r="X563" s="61"/>
      <c r="Y563" s="61"/>
      <c r="Z563" s="61">
        <f t="shared" si="796"/>
        <v>207592.98</v>
      </c>
      <c r="AA563" s="61">
        <f t="shared" si="797"/>
        <v>0</v>
      </c>
      <c r="AB563" s="61">
        <f t="shared" si="798"/>
        <v>0</v>
      </c>
    </row>
    <row r="564" spans="1:28" customFormat="1">
      <c r="A564" s="116"/>
      <c r="B564" s="86" t="s">
        <v>45</v>
      </c>
      <c r="C564" s="36" t="s">
        <v>51</v>
      </c>
      <c r="D564" s="36" t="s">
        <v>20</v>
      </c>
      <c r="E564" s="36" t="s">
        <v>98</v>
      </c>
      <c r="F564" s="36" t="s">
        <v>120</v>
      </c>
      <c r="G564" s="37" t="s">
        <v>43</v>
      </c>
      <c r="H564" s="61">
        <f>H565</f>
        <v>219520</v>
      </c>
      <c r="I564" s="61">
        <f t="shared" ref="I564:M564" si="799">I565</f>
        <v>219520</v>
      </c>
      <c r="J564" s="61">
        <f t="shared" si="799"/>
        <v>219520</v>
      </c>
      <c r="K564" s="61">
        <f t="shared" si="799"/>
        <v>0</v>
      </c>
      <c r="L564" s="61">
        <f t="shared" si="799"/>
        <v>0</v>
      </c>
      <c r="M564" s="61">
        <f t="shared" si="799"/>
        <v>0</v>
      </c>
      <c r="N564" s="61">
        <f t="shared" si="784"/>
        <v>219520</v>
      </c>
      <c r="O564" s="61">
        <f t="shared" si="785"/>
        <v>219520</v>
      </c>
      <c r="P564" s="61">
        <f t="shared" si="786"/>
        <v>219520</v>
      </c>
      <c r="Q564" s="61">
        <f t="shared" ref="Q564:S564" si="800">Q565</f>
        <v>0</v>
      </c>
      <c r="R564" s="61">
        <f t="shared" si="800"/>
        <v>0</v>
      </c>
      <c r="S564" s="61">
        <f t="shared" si="800"/>
        <v>0</v>
      </c>
      <c r="T564" s="61">
        <f t="shared" si="770"/>
        <v>219520</v>
      </c>
      <c r="U564" s="61">
        <f t="shared" si="771"/>
        <v>219520</v>
      </c>
      <c r="V564" s="61">
        <f t="shared" si="772"/>
        <v>219520</v>
      </c>
      <c r="W564" s="61">
        <f t="shared" ref="W564:Y564" si="801">W565</f>
        <v>0</v>
      </c>
      <c r="X564" s="61">
        <f t="shared" si="801"/>
        <v>0</v>
      </c>
      <c r="Y564" s="61">
        <f t="shared" si="801"/>
        <v>0</v>
      </c>
      <c r="Z564" s="61">
        <f t="shared" si="773"/>
        <v>219520</v>
      </c>
      <c r="AA564" s="61">
        <f t="shared" si="774"/>
        <v>219520</v>
      </c>
      <c r="AB564" s="61">
        <f t="shared" si="775"/>
        <v>219520</v>
      </c>
    </row>
    <row r="565" spans="1:28" customFormat="1">
      <c r="A565" s="116"/>
      <c r="B565" s="86" t="s">
        <v>54</v>
      </c>
      <c r="C565" s="36" t="s">
        <v>51</v>
      </c>
      <c r="D565" s="36" t="s">
        <v>20</v>
      </c>
      <c r="E565" s="36" t="s">
        <v>98</v>
      </c>
      <c r="F565" s="36" t="s">
        <v>120</v>
      </c>
      <c r="G565" s="37" t="s">
        <v>55</v>
      </c>
      <c r="H565" s="61">
        <v>219520</v>
      </c>
      <c r="I565" s="61">
        <v>219520</v>
      </c>
      <c r="J565" s="61">
        <v>219520</v>
      </c>
      <c r="K565" s="61"/>
      <c r="L565" s="61"/>
      <c r="M565" s="61"/>
      <c r="N565" s="61">
        <f t="shared" si="784"/>
        <v>219520</v>
      </c>
      <c r="O565" s="61">
        <f t="shared" si="785"/>
        <v>219520</v>
      </c>
      <c r="P565" s="61">
        <f t="shared" si="786"/>
        <v>219520</v>
      </c>
      <c r="Q565" s="61"/>
      <c r="R565" s="61"/>
      <c r="S565" s="61"/>
      <c r="T565" s="61">
        <f t="shared" si="770"/>
        <v>219520</v>
      </c>
      <c r="U565" s="61">
        <f t="shared" si="771"/>
        <v>219520</v>
      </c>
      <c r="V565" s="61">
        <f t="shared" si="772"/>
        <v>219520</v>
      </c>
      <c r="W565" s="61"/>
      <c r="X565" s="61"/>
      <c r="Y565" s="61"/>
      <c r="Z565" s="61">
        <f t="shared" si="773"/>
        <v>219520</v>
      </c>
      <c r="AA565" s="61">
        <f t="shared" si="774"/>
        <v>219520</v>
      </c>
      <c r="AB565" s="61">
        <f t="shared" si="775"/>
        <v>219520</v>
      </c>
    </row>
    <row r="566" spans="1:28" customFormat="1">
      <c r="A566" s="116"/>
      <c r="B566" s="217" t="s">
        <v>293</v>
      </c>
      <c r="C566" s="119" t="s">
        <v>51</v>
      </c>
      <c r="D566" s="119" t="s">
        <v>20</v>
      </c>
      <c r="E566" s="119" t="s">
        <v>98</v>
      </c>
      <c r="F566" s="36" t="s">
        <v>294</v>
      </c>
      <c r="G566" s="37"/>
      <c r="H566" s="61">
        <f>H569</f>
        <v>80000</v>
      </c>
      <c r="I566" s="61">
        <f>I569</f>
        <v>80000</v>
      </c>
      <c r="J566" s="61">
        <f>J569</f>
        <v>80000</v>
      </c>
      <c r="K566" s="61">
        <f>K569+K567</f>
        <v>1387000</v>
      </c>
      <c r="L566" s="61">
        <f t="shared" ref="L566:M566" si="802">L569+L567</f>
        <v>0</v>
      </c>
      <c r="M566" s="61">
        <f t="shared" si="802"/>
        <v>0</v>
      </c>
      <c r="N566" s="61">
        <f t="shared" si="784"/>
        <v>1467000</v>
      </c>
      <c r="O566" s="61">
        <f t="shared" si="785"/>
        <v>80000</v>
      </c>
      <c r="P566" s="61">
        <f t="shared" si="786"/>
        <v>80000</v>
      </c>
      <c r="Q566" s="61">
        <f>Q569+Q567</f>
        <v>647010</v>
      </c>
      <c r="R566" s="61">
        <f t="shared" ref="R566:S566" si="803">R569+R567</f>
        <v>0</v>
      </c>
      <c r="S566" s="61">
        <f t="shared" si="803"/>
        <v>0</v>
      </c>
      <c r="T566" s="61">
        <f t="shared" si="770"/>
        <v>2114010</v>
      </c>
      <c r="U566" s="61">
        <f t="shared" si="771"/>
        <v>80000</v>
      </c>
      <c r="V566" s="61">
        <f t="shared" si="772"/>
        <v>80000</v>
      </c>
      <c r="W566" s="61">
        <f>W569+W567</f>
        <v>720000</v>
      </c>
      <c r="X566" s="61">
        <f t="shared" ref="X566:Y566" si="804">X569+X567</f>
        <v>0</v>
      </c>
      <c r="Y566" s="61">
        <f t="shared" si="804"/>
        <v>0</v>
      </c>
      <c r="Z566" s="61">
        <f t="shared" si="773"/>
        <v>2834010</v>
      </c>
      <c r="AA566" s="61">
        <f t="shared" si="774"/>
        <v>80000</v>
      </c>
      <c r="AB566" s="61">
        <f t="shared" si="775"/>
        <v>80000</v>
      </c>
    </row>
    <row r="567" spans="1:28" customFormat="1" ht="26.4">
      <c r="A567" s="116"/>
      <c r="B567" s="82" t="s">
        <v>172</v>
      </c>
      <c r="C567" s="119" t="s">
        <v>51</v>
      </c>
      <c r="D567" s="119" t="s">
        <v>20</v>
      </c>
      <c r="E567" s="119" t="s">
        <v>98</v>
      </c>
      <c r="F567" s="36" t="s">
        <v>294</v>
      </c>
      <c r="G567" s="37" t="s">
        <v>31</v>
      </c>
      <c r="H567" s="61"/>
      <c r="I567" s="61"/>
      <c r="J567" s="61"/>
      <c r="K567" s="61">
        <f>K568</f>
        <v>1387000</v>
      </c>
      <c r="L567" s="61">
        <f t="shared" ref="L567:M567" si="805">L568</f>
        <v>0</v>
      </c>
      <c r="M567" s="61">
        <f t="shared" si="805"/>
        <v>0</v>
      </c>
      <c r="N567" s="61">
        <f t="shared" ref="N567:N568" si="806">H567+K567</f>
        <v>1387000</v>
      </c>
      <c r="O567" s="61">
        <f t="shared" ref="O567:O568" si="807">I567+L567</f>
        <v>0</v>
      </c>
      <c r="P567" s="61">
        <f t="shared" ref="P567:P568" si="808">J567+M567</f>
        <v>0</v>
      </c>
      <c r="Q567" s="61">
        <f>Q568</f>
        <v>647010</v>
      </c>
      <c r="R567" s="61">
        <f t="shared" ref="R567:S567" si="809">R568</f>
        <v>0</v>
      </c>
      <c r="S567" s="61">
        <f t="shared" si="809"/>
        <v>0</v>
      </c>
      <c r="T567" s="61">
        <f t="shared" si="770"/>
        <v>2034010</v>
      </c>
      <c r="U567" s="61">
        <f t="shared" si="771"/>
        <v>0</v>
      </c>
      <c r="V567" s="61">
        <f t="shared" si="772"/>
        <v>0</v>
      </c>
      <c r="W567" s="61">
        <f>W568</f>
        <v>0</v>
      </c>
      <c r="X567" s="61">
        <f t="shared" ref="X567:Y567" si="810">X568</f>
        <v>0</v>
      </c>
      <c r="Y567" s="61">
        <f t="shared" si="810"/>
        <v>0</v>
      </c>
      <c r="Z567" s="61">
        <f t="shared" si="773"/>
        <v>2034010</v>
      </c>
      <c r="AA567" s="61">
        <f t="shared" si="774"/>
        <v>0</v>
      </c>
      <c r="AB567" s="61">
        <f t="shared" si="775"/>
        <v>0</v>
      </c>
    </row>
    <row r="568" spans="1:28" customFormat="1" ht="26.4">
      <c r="A568" s="116"/>
      <c r="B568" s="86" t="s">
        <v>33</v>
      </c>
      <c r="C568" s="119" t="s">
        <v>51</v>
      </c>
      <c r="D568" s="119" t="s">
        <v>20</v>
      </c>
      <c r="E568" s="119" t="s">
        <v>98</v>
      </c>
      <c r="F568" s="36" t="s">
        <v>294</v>
      </c>
      <c r="G568" s="37" t="s">
        <v>32</v>
      </c>
      <c r="H568" s="61"/>
      <c r="I568" s="61"/>
      <c r="J568" s="61"/>
      <c r="K568" s="61">
        <f>832000+555000</f>
        <v>1387000</v>
      </c>
      <c r="L568" s="61"/>
      <c r="M568" s="61"/>
      <c r="N568" s="61">
        <f t="shared" si="806"/>
        <v>1387000</v>
      </c>
      <c r="O568" s="61">
        <f t="shared" si="807"/>
        <v>0</v>
      </c>
      <c r="P568" s="61">
        <f t="shared" si="808"/>
        <v>0</v>
      </c>
      <c r="Q568" s="61">
        <v>647010</v>
      </c>
      <c r="R568" s="61"/>
      <c r="S568" s="61"/>
      <c r="T568" s="61">
        <f t="shared" si="770"/>
        <v>2034010</v>
      </c>
      <c r="U568" s="61">
        <f t="shared" si="771"/>
        <v>0</v>
      </c>
      <c r="V568" s="61">
        <f t="shared" si="772"/>
        <v>0</v>
      </c>
      <c r="W568" s="61"/>
      <c r="X568" s="61"/>
      <c r="Y568" s="61"/>
      <c r="Z568" s="61">
        <f t="shared" si="773"/>
        <v>2034010</v>
      </c>
      <c r="AA568" s="61">
        <f t="shared" si="774"/>
        <v>0</v>
      </c>
      <c r="AB568" s="61">
        <f t="shared" si="775"/>
        <v>0</v>
      </c>
    </row>
    <row r="569" spans="1:28" customFormat="1">
      <c r="A569" s="116"/>
      <c r="B569" s="215" t="s">
        <v>45</v>
      </c>
      <c r="C569" s="119" t="s">
        <v>51</v>
      </c>
      <c r="D569" s="119" t="s">
        <v>20</v>
      </c>
      <c r="E569" s="119" t="s">
        <v>98</v>
      </c>
      <c r="F569" s="36" t="s">
        <v>294</v>
      </c>
      <c r="G569" s="37" t="s">
        <v>43</v>
      </c>
      <c r="H569" s="61">
        <f>H570</f>
        <v>80000</v>
      </c>
      <c r="I569" s="61">
        <f t="shared" ref="I569:M569" si="811">I570</f>
        <v>80000</v>
      </c>
      <c r="J569" s="61">
        <f t="shared" si="811"/>
        <v>80000</v>
      </c>
      <c r="K569" s="61">
        <f t="shared" si="811"/>
        <v>0</v>
      </c>
      <c r="L569" s="61">
        <f t="shared" si="811"/>
        <v>0</v>
      </c>
      <c r="M569" s="61">
        <f t="shared" si="811"/>
        <v>0</v>
      </c>
      <c r="N569" s="61">
        <f t="shared" si="784"/>
        <v>80000</v>
      </c>
      <c r="O569" s="61">
        <f t="shared" si="785"/>
        <v>80000</v>
      </c>
      <c r="P569" s="61">
        <f t="shared" si="786"/>
        <v>80000</v>
      </c>
      <c r="Q569" s="61">
        <f t="shared" ref="Q569:S569" si="812">Q570</f>
        <v>0</v>
      </c>
      <c r="R569" s="61">
        <f t="shared" si="812"/>
        <v>0</v>
      </c>
      <c r="S569" s="61">
        <f t="shared" si="812"/>
        <v>0</v>
      </c>
      <c r="T569" s="61">
        <f t="shared" si="770"/>
        <v>80000</v>
      </c>
      <c r="U569" s="61">
        <f t="shared" si="771"/>
        <v>80000</v>
      </c>
      <c r="V569" s="61">
        <f t="shared" si="772"/>
        <v>80000</v>
      </c>
      <c r="W569" s="61">
        <f t="shared" ref="W569:Y569" si="813">W570</f>
        <v>720000</v>
      </c>
      <c r="X569" s="61">
        <f t="shared" si="813"/>
        <v>0</v>
      </c>
      <c r="Y569" s="61">
        <f t="shared" si="813"/>
        <v>0</v>
      </c>
      <c r="Z569" s="61">
        <f t="shared" si="773"/>
        <v>800000</v>
      </c>
      <c r="AA569" s="61">
        <f t="shared" si="774"/>
        <v>80000</v>
      </c>
      <c r="AB569" s="61">
        <f t="shared" si="775"/>
        <v>80000</v>
      </c>
    </row>
    <row r="570" spans="1:28" customFormat="1">
      <c r="A570" s="116"/>
      <c r="B570" s="218" t="s">
        <v>54</v>
      </c>
      <c r="C570" s="119" t="s">
        <v>51</v>
      </c>
      <c r="D570" s="119" t="s">
        <v>20</v>
      </c>
      <c r="E570" s="119" t="s">
        <v>98</v>
      </c>
      <c r="F570" s="36" t="s">
        <v>294</v>
      </c>
      <c r="G570" s="37" t="s">
        <v>55</v>
      </c>
      <c r="H570" s="61">
        <v>80000</v>
      </c>
      <c r="I570" s="61">
        <v>80000</v>
      </c>
      <c r="J570" s="61">
        <v>80000</v>
      </c>
      <c r="K570" s="61"/>
      <c r="L570" s="61"/>
      <c r="M570" s="61"/>
      <c r="N570" s="61">
        <f t="shared" si="784"/>
        <v>80000</v>
      </c>
      <c r="O570" s="61">
        <f t="shared" si="785"/>
        <v>80000</v>
      </c>
      <c r="P570" s="61">
        <f t="shared" si="786"/>
        <v>80000</v>
      </c>
      <c r="Q570" s="61"/>
      <c r="R570" s="61"/>
      <c r="S570" s="61"/>
      <c r="T570" s="61">
        <f t="shared" si="770"/>
        <v>80000</v>
      </c>
      <c r="U570" s="61">
        <f t="shared" si="771"/>
        <v>80000</v>
      </c>
      <c r="V570" s="61">
        <f t="shared" si="772"/>
        <v>80000</v>
      </c>
      <c r="W570" s="61">
        <v>720000</v>
      </c>
      <c r="X570" s="61"/>
      <c r="Y570" s="61"/>
      <c r="Z570" s="61">
        <f t="shared" si="773"/>
        <v>800000</v>
      </c>
      <c r="AA570" s="61">
        <f t="shared" si="774"/>
        <v>80000</v>
      </c>
      <c r="AB570" s="61">
        <f t="shared" si="775"/>
        <v>80000</v>
      </c>
    </row>
    <row r="571" spans="1:28" customFormat="1" ht="26.4">
      <c r="A571" s="116"/>
      <c r="B571" s="159" t="s">
        <v>234</v>
      </c>
      <c r="C571" s="36" t="s">
        <v>51</v>
      </c>
      <c r="D571" s="36" t="s">
        <v>20</v>
      </c>
      <c r="E571" s="36" t="s">
        <v>98</v>
      </c>
      <c r="F571" s="36" t="s">
        <v>121</v>
      </c>
      <c r="G571" s="37"/>
      <c r="H571" s="61">
        <f>H574+H572</f>
        <v>281000</v>
      </c>
      <c r="I571" s="61">
        <f t="shared" ref="I571:J571" si="814">I574+I572</f>
        <v>281000</v>
      </c>
      <c r="J571" s="61">
        <f t="shared" si="814"/>
        <v>281000</v>
      </c>
      <c r="K571" s="61">
        <f t="shared" ref="K571:M571" si="815">K574+K572</f>
        <v>0</v>
      </c>
      <c r="L571" s="61">
        <f t="shared" si="815"/>
        <v>0</v>
      </c>
      <c r="M571" s="61">
        <f t="shared" si="815"/>
        <v>0</v>
      </c>
      <c r="N571" s="61">
        <f t="shared" si="784"/>
        <v>281000</v>
      </c>
      <c r="O571" s="61">
        <f t="shared" si="785"/>
        <v>281000</v>
      </c>
      <c r="P571" s="61">
        <f t="shared" si="786"/>
        <v>281000</v>
      </c>
      <c r="Q571" s="61">
        <f t="shared" ref="Q571:S571" si="816">Q574+Q572</f>
        <v>0</v>
      </c>
      <c r="R571" s="61">
        <f t="shared" si="816"/>
        <v>0</v>
      </c>
      <c r="S571" s="61">
        <f t="shared" si="816"/>
        <v>0</v>
      </c>
      <c r="T571" s="61">
        <f t="shared" si="770"/>
        <v>281000</v>
      </c>
      <c r="U571" s="61">
        <f t="shared" si="771"/>
        <v>281000</v>
      </c>
      <c r="V571" s="61">
        <f t="shared" si="772"/>
        <v>281000</v>
      </c>
      <c r="W571" s="61">
        <f t="shared" ref="W571:Y571" si="817">W574+W572</f>
        <v>0</v>
      </c>
      <c r="X571" s="61">
        <f t="shared" si="817"/>
        <v>0</v>
      </c>
      <c r="Y571" s="61">
        <f t="shared" si="817"/>
        <v>0</v>
      </c>
      <c r="Z571" s="61">
        <f t="shared" si="773"/>
        <v>281000</v>
      </c>
      <c r="AA571" s="61">
        <f t="shared" si="774"/>
        <v>281000</v>
      </c>
      <c r="AB571" s="61">
        <f t="shared" si="775"/>
        <v>281000</v>
      </c>
    </row>
    <row r="572" spans="1:28" customFormat="1" ht="39.6">
      <c r="A572" s="116"/>
      <c r="B572" s="72" t="s">
        <v>49</v>
      </c>
      <c r="C572" s="36" t="s">
        <v>51</v>
      </c>
      <c r="D572" s="36" t="s">
        <v>20</v>
      </c>
      <c r="E572" s="36" t="s">
        <v>98</v>
      </c>
      <c r="F572" s="36" t="s">
        <v>121</v>
      </c>
      <c r="G572" s="37" t="s">
        <v>47</v>
      </c>
      <c r="H572" s="61">
        <f>H573</f>
        <v>210000</v>
      </c>
      <c r="I572" s="61">
        <f t="shared" ref="I572:M572" si="818">I573</f>
        <v>210000</v>
      </c>
      <c r="J572" s="61">
        <f t="shared" si="818"/>
        <v>210000</v>
      </c>
      <c r="K572" s="61">
        <f t="shared" si="818"/>
        <v>0</v>
      </c>
      <c r="L572" s="61">
        <f t="shared" si="818"/>
        <v>0</v>
      </c>
      <c r="M572" s="61">
        <f t="shared" si="818"/>
        <v>0</v>
      </c>
      <c r="N572" s="61">
        <f t="shared" si="784"/>
        <v>210000</v>
      </c>
      <c r="O572" s="61">
        <f t="shared" si="785"/>
        <v>210000</v>
      </c>
      <c r="P572" s="61">
        <f t="shared" si="786"/>
        <v>210000</v>
      </c>
      <c r="Q572" s="61">
        <f t="shared" ref="Q572:S572" si="819">Q573</f>
        <v>0</v>
      </c>
      <c r="R572" s="61">
        <f t="shared" si="819"/>
        <v>0</v>
      </c>
      <c r="S572" s="61">
        <f t="shared" si="819"/>
        <v>0</v>
      </c>
      <c r="T572" s="61">
        <f t="shared" si="770"/>
        <v>210000</v>
      </c>
      <c r="U572" s="61">
        <f t="shared" si="771"/>
        <v>210000</v>
      </c>
      <c r="V572" s="61">
        <f t="shared" si="772"/>
        <v>210000</v>
      </c>
      <c r="W572" s="61">
        <f t="shared" ref="W572:Y572" si="820">W573</f>
        <v>0</v>
      </c>
      <c r="X572" s="61">
        <f t="shared" si="820"/>
        <v>0</v>
      </c>
      <c r="Y572" s="61">
        <f t="shared" si="820"/>
        <v>0</v>
      </c>
      <c r="Z572" s="61">
        <f t="shared" si="773"/>
        <v>210000</v>
      </c>
      <c r="AA572" s="61">
        <f t="shared" si="774"/>
        <v>210000</v>
      </c>
      <c r="AB572" s="61">
        <f t="shared" si="775"/>
        <v>210000</v>
      </c>
    </row>
    <row r="573" spans="1:28" customFormat="1">
      <c r="A573" s="116"/>
      <c r="B573" s="72" t="s">
        <v>50</v>
      </c>
      <c r="C573" s="36" t="s">
        <v>51</v>
      </c>
      <c r="D573" s="36" t="s">
        <v>20</v>
      </c>
      <c r="E573" s="36" t="s">
        <v>98</v>
      </c>
      <c r="F573" s="36" t="s">
        <v>121</v>
      </c>
      <c r="G573" s="37" t="s">
        <v>48</v>
      </c>
      <c r="H573" s="61">
        <v>210000</v>
      </c>
      <c r="I573" s="61">
        <v>210000</v>
      </c>
      <c r="J573" s="61">
        <v>210000</v>
      </c>
      <c r="K573" s="61"/>
      <c r="L573" s="61"/>
      <c r="M573" s="61"/>
      <c r="N573" s="61">
        <f t="shared" si="784"/>
        <v>210000</v>
      </c>
      <c r="O573" s="61">
        <f t="shared" si="785"/>
        <v>210000</v>
      </c>
      <c r="P573" s="61">
        <f t="shared" si="786"/>
        <v>210000</v>
      </c>
      <c r="Q573" s="61"/>
      <c r="R573" s="61"/>
      <c r="S573" s="61"/>
      <c r="T573" s="61">
        <f t="shared" si="770"/>
        <v>210000</v>
      </c>
      <c r="U573" s="61">
        <f t="shared" si="771"/>
        <v>210000</v>
      </c>
      <c r="V573" s="61">
        <f t="shared" si="772"/>
        <v>210000</v>
      </c>
      <c r="W573" s="61"/>
      <c r="X573" s="61"/>
      <c r="Y573" s="61"/>
      <c r="Z573" s="61">
        <f t="shared" si="773"/>
        <v>210000</v>
      </c>
      <c r="AA573" s="61">
        <f t="shared" si="774"/>
        <v>210000</v>
      </c>
      <c r="AB573" s="61">
        <f t="shared" si="775"/>
        <v>210000</v>
      </c>
    </row>
    <row r="574" spans="1:28" customFormat="1" ht="26.4">
      <c r="A574" s="116"/>
      <c r="B574" s="127" t="s">
        <v>172</v>
      </c>
      <c r="C574" s="36" t="s">
        <v>51</v>
      </c>
      <c r="D574" s="36" t="s">
        <v>20</v>
      </c>
      <c r="E574" s="36" t="s">
        <v>98</v>
      </c>
      <c r="F574" s="36" t="s">
        <v>121</v>
      </c>
      <c r="G574" s="37" t="s">
        <v>31</v>
      </c>
      <c r="H574" s="61">
        <f>H575</f>
        <v>71000</v>
      </c>
      <c r="I574" s="61">
        <f t="shared" ref="I574:M574" si="821">I575</f>
        <v>71000</v>
      </c>
      <c r="J574" s="61">
        <f t="shared" si="821"/>
        <v>71000</v>
      </c>
      <c r="K574" s="61">
        <f t="shared" si="821"/>
        <v>0</v>
      </c>
      <c r="L574" s="61">
        <f t="shared" si="821"/>
        <v>0</v>
      </c>
      <c r="M574" s="61">
        <f t="shared" si="821"/>
        <v>0</v>
      </c>
      <c r="N574" s="61">
        <f t="shared" si="784"/>
        <v>71000</v>
      </c>
      <c r="O574" s="61">
        <f t="shared" si="785"/>
        <v>71000</v>
      </c>
      <c r="P574" s="61">
        <f t="shared" si="786"/>
        <v>71000</v>
      </c>
      <c r="Q574" s="61">
        <f t="shared" ref="Q574:S574" si="822">Q575</f>
        <v>0</v>
      </c>
      <c r="R574" s="61">
        <f t="shared" si="822"/>
        <v>0</v>
      </c>
      <c r="S574" s="61">
        <f t="shared" si="822"/>
        <v>0</v>
      </c>
      <c r="T574" s="61">
        <f t="shared" si="770"/>
        <v>71000</v>
      </c>
      <c r="U574" s="61">
        <f t="shared" si="771"/>
        <v>71000</v>
      </c>
      <c r="V574" s="61">
        <f t="shared" si="772"/>
        <v>71000</v>
      </c>
      <c r="W574" s="61">
        <f t="shared" ref="W574:Y574" si="823">W575</f>
        <v>0</v>
      </c>
      <c r="X574" s="61">
        <f t="shared" si="823"/>
        <v>0</v>
      </c>
      <c r="Y574" s="61">
        <f t="shared" si="823"/>
        <v>0</v>
      </c>
      <c r="Z574" s="61">
        <f t="shared" si="773"/>
        <v>71000</v>
      </c>
      <c r="AA574" s="61">
        <f t="shared" si="774"/>
        <v>71000</v>
      </c>
      <c r="AB574" s="61">
        <f t="shared" si="775"/>
        <v>71000</v>
      </c>
    </row>
    <row r="575" spans="1:28" customFormat="1" ht="26.4">
      <c r="A575" s="116"/>
      <c r="B575" s="72" t="s">
        <v>33</v>
      </c>
      <c r="C575" s="36" t="s">
        <v>51</v>
      </c>
      <c r="D575" s="36" t="s">
        <v>20</v>
      </c>
      <c r="E575" s="36" t="s">
        <v>98</v>
      </c>
      <c r="F575" s="36" t="s">
        <v>121</v>
      </c>
      <c r="G575" s="37" t="s">
        <v>32</v>
      </c>
      <c r="H575" s="61">
        <v>71000</v>
      </c>
      <c r="I575" s="61">
        <v>71000</v>
      </c>
      <c r="J575" s="61">
        <v>71000</v>
      </c>
      <c r="K575" s="61"/>
      <c r="L575" s="61"/>
      <c r="M575" s="61"/>
      <c r="N575" s="61">
        <f t="shared" si="784"/>
        <v>71000</v>
      </c>
      <c r="O575" s="61">
        <f t="shared" si="785"/>
        <v>71000</v>
      </c>
      <c r="P575" s="61">
        <f t="shared" si="786"/>
        <v>71000</v>
      </c>
      <c r="Q575" s="61"/>
      <c r="R575" s="61"/>
      <c r="S575" s="61"/>
      <c r="T575" s="61">
        <f t="shared" si="770"/>
        <v>71000</v>
      </c>
      <c r="U575" s="61">
        <f t="shared" si="771"/>
        <v>71000</v>
      </c>
      <c r="V575" s="61">
        <f t="shared" si="772"/>
        <v>71000</v>
      </c>
      <c r="W575" s="61"/>
      <c r="X575" s="61"/>
      <c r="Y575" s="61"/>
      <c r="Z575" s="61">
        <f t="shared" si="773"/>
        <v>71000</v>
      </c>
      <c r="AA575" s="61">
        <f t="shared" si="774"/>
        <v>71000</v>
      </c>
      <c r="AB575" s="61">
        <f t="shared" si="775"/>
        <v>71000</v>
      </c>
    </row>
    <row r="576" spans="1:28" customFormat="1" ht="39.6">
      <c r="A576" s="116"/>
      <c r="B576" s="120" t="s">
        <v>159</v>
      </c>
      <c r="C576" s="36" t="s">
        <v>51</v>
      </c>
      <c r="D576" s="36" t="s">
        <v>20</v>
      </c>
      <c r="E576" s="36" t="s">
        <v>98</v>
      </c>
      <c r="F576" s="36" t="s">
        <v>158</v>
      </c>
      <c r="G576" s="114"/>
      <c r="H576" s="61">
        <f>H577</f>
        <v>8300000</v>
      </c>
      <c r="I576" s="61">
        <f t="shared" ref="I576:M577" si="824">I577</f>
        <v>5000000</v>
      </c>
      <c r="J576" s="61">
        <f t="shared" si="824"/>
        <v>5000000</v>
      </c>
      <c r="K576" s="61">
        <f t="shared" si="824"/>
        <v>-415000</v>
      </c>
      <c r="L576" s="61">
        <f t="shared" si="824"/>
        <v>0</v>
      </c>
      <c r="M576" s="61">
        <f t="shared" si="824"/>
        <v>0</v>
      </c>
      <c r="N576" s="61">
        <f t="shared" si="784"/>
        <v>7885000</v>
      </c>
      <c r="O576" s="61">
        <f t="shared" si="785"/>
        <v>5000000</v>
      </c>
      <c r="P576" s="61">
        <f t="shared" si="786"/>
        <v>5000000</v>
      </c>
      <c r="Q576" s="61">
        <f t="shared" ref="Q576:S577" si="825">Q577</f>
        <v>-884000</v>
      </c>
      <c r="R576" s="61">
        <f t="shared" si="825"/>
        <v>0</v>
      </c>
      <c r="S576" s="61">
        <f t="shared" si="825"/>
        <v>0</v>
      </c>
      <c r="T576" s="61">
        <f t="shared" si="770"/>
        <v>7001000</v>
      </c>
      <c r="U576" s="61">
        <f t="shared" si="771"/>
        <v>5000000</v>
      </c>
      <c r="V576" s="61">
        <f t="shared" si="772"/>
        <v>5000000</v>
      </c>
      <c r="W576" s="61">
        <f t="shared" ref="W576:Y577" si="826">W577</f>
        <v>-4144045.51</v>
      </c>
      <c r="X576" s="61">
        <f t="shared" si="826"/>
        <v>0</v>
      </c>
      <c r="Y576" s="61">
        <f t="shared" si="826"/>
        <v>0</v>
      </c>
      <c r="Z576" s="61">
        <f t="shared" si="773"/>
        <v>2856954.49</v>
      </c>
      <c r="AA576" s="61">
        <f t="shared" si="774"/>
        <v>5000000</v>
      </c>
      <c r="AB576" s="61">
        <f t="shared" si="775"/>
        <v>5000000</v>
      </c>
    </row>
    <row r="577" spans="1:28" customFormat="1">
      <c r="A577" s="116"/>
      <c r="B577" s="82" t="s">
        <v>45</v>
      </c>
      <c r="C577" s="36" t="s">
        <v>51</v>
      </c>
      <c r="D577" s="36" t="s">
        <v>20</v>
      </c>
      <c r="E577" s="36" t="s">
        <v>98</v>
      </c>
      <c r="F577" s="36" t="s">
        <v>158</v>
      </c>
      <c r="G577" s="114" t="s">
        <v>43</v>
      </c>
      <c r="H577" s="61">
        <f>H578</f>
        <v>8300000</v>
      </c>
      <c r="I577" s="61">
        <f t="shared" si="824"/>
        <v>5000000</v>
      </c>
      <c r="J577" s="61">
        <f t="shared" si="824"/>
        <v>5000000</v>
      </c>
      <c r="K577" s="61">
        <f t="shared" si="824"/>
        <v>-415000</v>
      </c>
      <c r="L577" s="61">
        <f t="shared" si="824"/>
        <v>0</v>
      </c>
      <c r="M577" s="61">
        <f t="shared" si="824"/>
        <v>0</v>
      </c>
      <c r="N577" s="61">
        <f t="shared" si="784"/>
        <v>7885000</v>
      </c>
      <c r="O577" s="61">
        <f t="shared" si="785"/>
        <v>5000000</v>
      </c>
      <c r="P577" s="61">
        <f t="shared" si="786"/>
        <v>5000000</v>
      </c>
      <c r="Q577" s="61">
        <f t="shared" si="825"/>
        <v>-884000</v>
      </c>
      <c r="R577" s="61">
        <f t="shared" si="825"/>
        <v>0</v>
      </c>
      <c r="S577" s="61">
        <f t="shared" si="825"/>
        <v>0</v>
      </c>
      <c r="T577" s="61">
        <f t="shared" si="770"/>
        <v>7001000</v>
      </c>
      <c r="U577" s="61">
        <f t="shared" si="771"/>
        <v>5000000</v>
      </c>
      <c r="V577" s="61">
        <f t="shared" si="772"/>
        <v>5000000</v>
      </c>
      <c r="W577" s="61">
        <f t="shared" si="826"/>
        <v>-4144045.51</v>
      </c>
      <c r="X577" s="61">
        <f t="shared" si="826"/>
        <v>0</v>
      </c>
      <c r="Y577" s="61">
        <f t="shared" si="826"/>
        <v>0</v>
      </c>
      <c r="Z577" s="61">
        <f t="shared" si="773"/>
        <v>2856954.49</v>
      </c>
      <c r="AA577" s="61">
        <f t="shared" si="774"/>
        <v>5000000</v>
      </c>
      <c r="AB577" s="61">
        <f t="shared" si="775"/>
        <v>5000000</v>
      </c>
    </row>
    <row r="578" spans="1:28" customFormat="1">
      <c r="A578" s="116"/>
      <c r="B578" s="82" t="s">
        <v>59</v>
      </c>
      <c r="C578" s="36" t="s">
        <v>51</v>
      </c>
      <c r="D578" s="36" t="s">
        <v>20</v>
      </c>
      <c r="E578" s="36" t="s">
        <v>98</v>
      </c>
      <c r="F578" s="36" t="s">
        <v>158</v>
      </c>
      <c r="G578" s="114" t="s">
        <v>60</v>
      </c>
      <c r="H578" s="61">
        <f>5000000+3300000</f>
        <v>8300000</v>
      </c>
      <c r="I578" s="61">
        <v>5000000</v>
      </c>
      <c r="J578" s="61">
        <v>5000000</v>
      </c>
      <c r="K578" s="61">
        <f>-60000-355000</f>
        <v>-415000</v>
      </c>
      <c r="L578" s="61"/>
      <c r="M578" s="61"/>
      <c r="N578" s="61">
        <f t="shared" si="784"/>
        <v>7885000</v>
      </c>
      <c r="O578" s="61">
        <f t="shared" si="785"/>
        <v>5000000</v>
      </c>
      <c r="P578" s="61">
        <f t="shared" si="786"/>
        <v>5000000</v>
      </c>
      <c r="Q578" s="61">
        <f>-675000-209000</f>
        <v>-884000</v>
      </c>
      <c r="R578" s="61"/>
      <c r="S578" s="61"/>
      <c r="T578" s="61">
        <f t="shared" si="770"/>
        <v>7001000</v>
      </c>
      <c r="U578" s="61">
        <f t="shared" si="771"/>
        <v>5000000</v>
      </c>
      <c r="V578" s="61">
        <f t="shared" si="772"/>
        <v>5000000</v>
      </c>
      <c r="W578" s="61">
        <v>-4144045.51</v>
      </c>
      <c r="X578" s="61"/>
      <c r="Y578" s="61"/>
      <c r="Z578" s="61">
        <f t="shared" si="773"/>
        <v>2856954.49</v>
      </c>
      <c r="AA578" s="61">
        <f t="shared" si="774"/>
        <v>5000000</v>
      </c>
      <c r="AB578" s="61">
        <f t="shared" si="775"/>
        <v>5000000</v>
      </c>
    </row>
    <row r="579" spans="1:28" customFormat="1">
      <c r="A579" s="116"/>
      <c r="B579" s="85" t="s">
        <v>61</v>
      </c>
      <c r="C579" s="36" t="s">
        <v>51</v>
      </c>
      <c r="D579" s="36" t="s">
        <v>20</v>
      </c>
      <c r="E579" s="36" t="s">
        <v>98</v>
      </c>
      <c r="F579" s="41" t="s">
        <v>122</v>
      </c>
      <c r="G579" s="42"/>
      <c r="H579" s="61">
        <f>H580+H582+H586</f>
        <v>71614000</v>
      </c>
      <c r="I579" s="61">
        <f t="shared" ref="I579:J579" si="827">I580+I582+I586</f>
        <v>74367200.640000001</v>
      </c>
      <c r="J579" s="61">
        <f t="shared" si="827"/>
        <v>75479778.25</v>
      </c>
      <c r="K579" s="61">
        <f t="shared" ref="K579:M579" si="828">K580+K582+K586</f>
        <v>108640</v>
      </c>
      <c r="L579" s="61">
        <f t="shared" si="828"/>
        <v>112985.59999999999</v>
      </c>
      <c r="M579" s="61">
        <f t="shared" si="828"/>
        <v>117505.03</v>
      </c>
      <c r="N579" s="61">
        <f t="shared" si="784"/>
        <v>71722640</v>
      </c>
      <c r="O579" s="61">
        <f t="shared" si="785"/>
        <v>74480186.239999995</v>
      </c>
      <c r="P579" s="61">
        <f t="shared" si="786"/>
        <v>75597283.280000001</v>
      </c>
      <c r="Q579" s="61">
        <f t="shared" ref="Q579:S579" si="829">Q580+Q582+Q586</f>
        <v>0</v>
      </c>
      <c r="R579" s="61">
        <f t="shared" si="829"/>
        <v>0</v>
      </c>
      <c r="S579" s="61">
        <f t="shared" si="829"/>
        <v>0</v>
      </c>
      <c r="T579" s="61">
        <f t="shared" si="770"/>
        <v>71722640</v>
      </c>
      <c r="U579" s="61">
        <f t="shared" si="771"/>
        <v>74480186.239999995</v>
      </c>
      <c r="V579" s="61">
        <f t="shared" si="772"/>
        <v>75597283.280000001</v>
      </c>
      <c r="W579" s="61">
        <f>W580+W582+W586+W584</f>
        <v>0</v>
      </c>
      <c r="X579" s="61">
        <f t="shared" ref="X579:Y579" si="830">X580+X582+X586+X584</f>
        <v>0</v>
      </c>
      <c r="Y579" s="61">
        <f t="shared" si="830"/>
        <v>0</v>
      </c>
      <c r="Z579" s="61">
        <f t="shared" si="773"/>
        <v>71722640</v>
      </c>
      <c r="AA579" s="61">
        <f t="shared" si="774"/>
        <v>74480186.239999995</v>
      </c>
      <c r="AB579" s="61">
        <f t="shared" si="775"/>
        <v>75597283.280000001</v>
      </c>
    </row>
    <row r="580" spans="1:28" customFormat="1" ht="39.6">
      <c r="A580" s="116"/>
      <c r="B580" s="86" t="s">
        <v>49</v>
      </c>
      <c r="C580" s="36" t="s">
        <v>51</v>
      </c>
      <c r="D580" s="36" t="s">
        <v>20</v>
      </c>
      <c r="E580" s="36" t="s">
        <v>98</v>
      </c>
      <c r="F580" s="41" t="s">
        <v>122</v>
      </c>
      <c r="G580" s="42" t="s">
        <v>47</v>
      </c>
      <c r="H580" s="61">
        <f>H581</f>
        <v>56419000</v>
      </c>
      <c r="I580" s="61">
        <f t="shared" ref="I580:M580" si="831">I581</f>
        <v>58663680.640000001</v>
      </c>
      <c r="J580" s="61">
        <f t="shared" si="831"/>
        <v>59247397.450000003</v>
      </c>
      <c r="K580" s="61">
        <f t="shared" si="831"/>
        <v>0</v>
      </c>
      <c r="L580" s="61">
        <f t="shared" si="831"/>
        <v>0</v>
      </c>
      <c r="M580" s="61">
        <f t="shared" si="831"/>
        <v>0</v>
      </c>
      <c r="N580" s="61">
        <f t="shared" si="784"/>
        <v>56419000</v>
      </c>
      <c r="O580" s="61">
        <f t="shared" si="785"/>
        <v>58663680.640000001</v>
      </c>
      <c r="P580" s="61">
        <f t="shared" si="786"/>
        <v>59247397.450000003</v>
      </c>
      <c r="Q580" s="61">
        <f t="shared" ref="Q580:S580" si="832">Q581</f>
        <v>0</v>
      </c>
      <c r="R580" s="61">
        <f t="shared" si="832"/>
        <v>0</v>
      </c>
      <c r="S580" s="61">
        <f t="shared" si="832"/>
        <v>0</v>
      </c>
      <c r="T580" s="61">
        <f t="shared" si="770"/>
        <v>56419000</v>
      </c>
      <c r="U580" s="61">
        <f t="shared" si="771"/>
        <v>58663680.640000001</v>
      </c>
      <c r="V580" s="61">
        <f t="shared" si="772"/>
        <v>59247397.450000003</v>
      </c>
      <c r="W580" s="61">
        <f t="shared" ref="W580:Y580" si="833">W581</f>
        <v>-210253</v>
      </c>
      <c r="X580" s="61">
        <f t="shared" si="833"/>
        <v>0</v>
      </c>
      <c r="Y580" s="61">
        <f t="shared" si="833"/>
        <v>0</v>
      </c>
      <c r="Z580" s="61">
        <f t="shared" si="773"/>
        <v>56208747</v>
      </c>
      <c r="AA580" s="61">
        <f t="shared" si="774"/>
        <v>58663680.640000001</v>
      </c>
      <c r="AB580" s="61">
        <f t="shared" si="775"/>
        <v>59247397.450000003</v>
      </c>
    </row>
    <row r="581" spans="1:28" customFormat="1">
      <c r="A581" s="116"/>
      <c r="B581" s="86" t="s">
        <v>62</v>
      </c>
      <c r="C581" s="36" t="s">
        <v>51</v>
      </c>
      <c r="D581" s="36" t="s">
        <v>20</v>
      </c>
      <c r="E581" s="36" t="s">
        <v>98</v>
      </c>
      <c r="F581" s="41" t="s">
        <v>122</v>
      </c>
      <c r="G581" s="42" t="s">
        <v>63</v>
      </c>
      <c r="H581" s="61">
        <v>56419000</v>
      </c>
      <c r="I581" s="61">
        <v>58663680.640000001</v>
      </c>
      <c r="J581" s="61">
        <v>59247397.450000003</v>
      </c>
      <c r="K581" s="61"/>
      <c r="L581" s="61"/>
      <c r="M581" s="61"/>
      <c r="N581" s="61">
        <f t="shared" si="784"/>
        <v>56419000</v>
      </c>
      <c r="O581" s="61">
        <f t="shared" si="785"/>
        <v>58663680.640000001</v>
      </c>
      <c r="P581" s="61">
        <f t="shared" si="786"/>
        <v>59247397.450000003</v>
      </c>
      <c r="Q581" s="61"/>
      <c r="R581" s="61"/>
      <c r="S581" s="61"/>
      <c r="T581" s="61">
        <f t="shared" si="770"/>
        <v>56419000</v>
      </c>
      <c r="U581" s="61">
        <f t="shared" si="771"/>
        <v>58663680.640000001</v>
      </c>
      <c r="V581" s="61">
        <f t="shared" si="772"/>
        <v>59247397.450000003</v>
      </c>
      <c r="W581" s="61">
        <v>-210253</v>
      </c>
      <c r="X581" s="61"/>
      <c r="Y581" s="61"/>
      <c r="Z581" s="61">
        <f t="shared" si="773"/>
        <v>56208747</v>
      </c>
      <c r="AA581" s="61">
        <f t="shared" si="774"/>
        <v>58663680.640000001</v>
      </c>
      <c r="AB581" s="61">
        <f t="shared" si="775"/>
        <v>59247397.450000003</v>
      </c>
    </row>
    <row r="582" spans="1:28" customFormat="1" ht="26.4">
      <c r="A582" s="116"/>
      <c r="B582" s="82" t="s">
        <v>172</v>
      </c>
      <c r="C582" s="36" t="s">
        <v>51</v>
      </c>
      <c r="D582" s="36" t="s">
        <v>20</v>
      </c>
      <c r="E582" s="36" t="s">
        <v>98</v>
      </c>
      <c r="F582" s="41" t="s">
        <v>122</v>
      </c>
      <c r="G582" s="42" t="s">
        <v>31</v>
      </c>
      <c r="H582" s="61">
        <f>H583</f>
        <v>15151000</v>
      </c>
      <c r="I582" s="61">
        <f t="shared" ref="I582:M582" si="834">I583</f>
        <v>15659520</v>
      </c>
      <c r="J582" s="61">
        <f t="shared" si="834"/>
        <v>16188380.800000001</v>
      </c>
      <c r="K582" s="61">
        <f t="shared" si="834"/>
        <v>108640</v>
      </c>
      <c r="L582" s="61">
        <f t="shared" si="834"/>
        <v>112985.59999999999</v>
      </c>
      <c r="M582" s="61">
        <f t="shared" si="834"/>
        <v>117505.03</v>
      </c>
      <c r="N582" s="61">
        <f t="shared" si="784"/>
        <v>15259640</v>
      </c>
      <c r="O582" s="61">
        <f t="shared" si="785"/>
        <v>15772505.6</v>
      </c>
      <c r="P582" s="61">
        <f t="shared" si="786"/>
        <v>16305885.83</v>
      </c>
      <c r="Q582" s="61">
        <f t="shared" ref="Q582:S582" si="835">Q583</f>
        <v>0</v>
      </c>
      <c r="R582" s="61">
        <f t="shared" si="835"/>
        <v>0</v>
      </c>
      <c r="S582" s="61">
        <f t="shared" si="835"/>
        <v>0</v>
      </c>
      <c r="T582" s="61">
        <f t="shared" si="770"/>
        <v>15259640</v>
      </c>
      <c r="U582" s="61">
        <f t="shared" si="771"/>
        <v>15772505.6</v>
      </c>
      <c r="V582" s="61">
        <f t="shared" si="772"/>
        <v>16305885.83</v>
      </c>
      <c r="W582" s="61">
        <f t="shared" ref="W582:Y582" si="836">W583</f>
        <v>0</v>
      </c>
      <c r="X582" s="61">
        <f t="shared" si="836"/>
        <v>0</v>
      </c>
      <c r="Y582" s="61">
        <f t="shared" si="836"/>
        <v>0</v>
      </c>
      <c r="Z582" s="61">
        <f t="shared" si="773"/>
        <v>15259640</v>
      </c>
      <c r="AA582" s="61">
        <f t="shared" si="774"/>
        <v>15772505.6</v>
      </c>
      <c r="AB582" s="61">
        <f t="shared" si="775"/>
        <v>16305885.83</v>
      </c>
    </row>
    <row r="583" spans="1:28" customFormat="1" ht="26.4">
      <c r="A583" s="116"/>
      <c r="B583" s="86" t="s">
        <v>33</v>
      </c>
      <c r="C583" s="36" t="s">
        <v>51</v>
      </c>
      <c r="D583" s="36" t="s">
        <v>20</v>
      </c>
      <c r="E583" s="36" t="s">
        <v>98</v>
      </c>
      <c r="F583" s="41" t="s">
        <v>122</v>
      </c>
      <c r="G583" s="42" t="s">
        <v>32</v>
      </c>
      <c r="H583" s="61">
        <v>15151000</v>
      </c>
      <c r="I583" s="61">
        <v>15659520</v>
      </c>
      <c r="J583" s="61">
        <v>16188380.800000001</v>
      </c>
      <c r="K583" s="61">
        <v>108640</v>
      </c>
      <c r="L583" s="61">
        <v>112985.59999999999</v>
      </c>
      <c r="M583" s="61">
        <v>117505.03</v>
      </c>
      <c r="N583" s="61">
        <f t="shared" si="784"/>
        <v>15259640</v>
      </c>
      <c r="O583" s="61">
        <f t="shared" si="785"/>
        <v>15772505.6</v>
      </c>
      <c r="P583" s="61">
        <f t="shared" si="786"/>
        <v>16305885.83</v>
      </c>
      <c r="Q583" s="61"/>
      <c r="R583" s="61"/>
      <c r="S583" s="61"/>
      <c r="T583" s="61">
        <f t="shared" si="770"/>
        <v>15259640</v>
      </c>
      <c r="U583" s="61">
        <f t="shared" si="771"/>
        <v>15772505.6</v>
      </c>
      <c r="V583" s="61">
        <f t="shared" si="772"/>
        <v>16305885.83</v>
      </c>
      <c r="W583" s="61"/>
      <c r="X583" s="61"/>
      <c r="Y583" s="61"/>
      <c r="Z583" s="61">
        <f t="shared" si="773"/>
        <v>15259640</v>
      </c>
      <c r="AA583" s="61">
        <f t="shared" si="774"/>
        <v>15772505.6</v>
      </c>
      <c r="AB583" s="61">
        <f t="shared" si="775"/>
        <v>16305885.83</v>
      </c>
    </row>
    <row r="584" spans="1:28" customFormat="1">
      <c r="A584" s="116"/>
      <c r="B584" s="217" t="s">
        <v>34</v>
      </c>
      <c r="C584" s="36" t="s">
        <v>51</v>
      </c>
      <c r="D584" s="36" t="s">
        <v>20</v>
      </c>
      <c r="E584" s="36" t="s">
        <v>98</v>
      </c>
      <c r="F584" s="41" t="s">
        <v>122</v>
      </c>
      <c r="G584" s="71" t="s">
        <v>35</v>
      </c>
      <c r="H584" s="61"/>
      <c r="I584" s="61"/>
      <c r="J584" s="6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>
        <f>W585</f>
        <v>210253</v>
      </c>
      <c r="X584" s="61">
        <f t="shared" ref="X584:Y584" si="837">X585</f>
        <v>0</v>
      </c>
      <c r="Y584" s="61">
        <f t="shared" si="837"/>
        <v>0</v>
      </c>
      <c r="Z584" s="61">
        <f t="shared" ref="Z584:Z585" si="838">T584+W584</f>
        <v>210253</v>
      </c>
      <c r="AA584" s="61">
        <f t="shared" ref="AA584:AA585" si="839">U584+X584</f>
        <v>0</v>
      </c>
      <c r="AB584" s="61">
        <f t="shared" ref="AB584:AB585" si="840">V584+Y584</f>
        <v>0</v>
      </c>
    </row>
    <row r="585" spans="1:28" customFormat="1" ht="26.4">
      <c r="A585" s="116"/>
      <c r="B585" s="217" t="s">
        <v>37</v>
      </c>
      <c r="C585" s="36" t="s">
        <v>51</v>
      </c>
      <c r="D585" s="36" t="s">
        <v>20</v>
      </c>
      <c r="E585" s="36" t="s">
        <v>98</v>
      </c>
      <c r="F585" s="41" t="s">
        <v>122</v>
      </c>
      <c r="G585" s="71" t="s">
        <v>36</v>
      </c>
      <c r="H585" s="61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>
        <v>210253</v>
      </c>
      <c r="X585" s="61"/>
      <c r="Y585" s="61"/>
      <c r="Z585" s="61">
        <f t="shared" si="838"/>
        <v>210253</v>
      </c>
      <c r="AA585" s="61">
        <f t="shared" si="839"/>
        <v>0</v>
      </c>
      <c r="AB585" s="61">
        <f t="shared" si="840"/>
        <v>0</v>
      </c>
    </row>
    <row r="586" spans="1:28" customFormat="1">
      <c r="A586" s="116"/>
      <c r="B586" s="72" t="s">
        <v>45</v>
      </c>
      <c r="C586" s="36" t="s">
        <v>51</v>
      </c>
      <c r="D586" s="36" t="s">
        <v>20</v>
      </c>
      <c r="E586" s="36" t="s">
        <v>98</v>
      </c>
      <c r="F586" s="41" t="s">
        <v>122</v>
      </c>
      <c r="G586" s="71" t="s">
        <v>43</v>
      </c>
      <c r="H586" s="61">
        <f>H587</f>
        <v>44000</v>
      </c>
      <c r="I586" s="61">
        <f t="shared" ref="I586:M586" si="841">I587</f>
        <v>44000</v>
      </c>
      <c r="J586" s="61">
        <f t="shared" si="841"/>
        <v>44000</v>
      </c>
      <c r="K586" s="61">
        <f t="shared" si="841"/>
        <v>0</v>
      </c>
      <c r="L586" s="61">
        <f t="shared" si="841"/>
        <v>0</v>
      </c>
      <c r="M586" s="61">
        <f t="shared" si="841"/>
        <v>0</v>
      </c>
      <c r="N586" s="61">
        <f t="shared" si="784"/>
        <v>44000</v>
      </c>
      <c r="O586" s="61">
        <f t="shared" si="785"/>
        <v>44000</v>
      </c>
      <c r="P586" s="61">
        <f t="shared" si="786"/>
        <v>44000</v>
      </c>
      <c r="Q586" s="61">
        <f t="shared" ref="Q586:S586" si="842">Q587</f>
        <v>0</v>
      </c>
      <c r="R586" s="61">
        <f t="shared" si="842"/>
        <v>0</v>
      </c>
      <c r="S586" s="61">
        <f t="shared" si="842"/>
        <v>0</v>
      </c>
      <c r="T586" s="61">
        <f t="shared" si="770"/>
        <v>44000</v>
      </c>
      <c r="U586" s="61">
        <f t="shared" si="771"/>
        <v>44000</v>
      </c>
      <c r="V586" s="61">
        <f t="shared" si="772"/>
        <v>44000</v>
      </c>
      <c r="W586" s="61">
        <f t="shared" ref="W586:Y586" si="843">W587</f>
        <v>0</v>
      </c>
      <c r="X586" s="61">
        <f t="shared" si="843"/>
        <v>0</v>
      </c>
      <c r="Y586" s="61">
        <f t="shared" si="843"/>
        <v>0</v>
      </c>
      <c r="Z586" s="61">
        <f t="shared" si="773"/>
        <v>44000</v>
      </c>
      <c r="AA586" s="61">
        <f t="shared" si="774"/>
        <v>44000</v>
      </c>
      <c r="AB586" s="61">
        <f t="shared" si="775"/>
        <v>44000</v>
      </c>
    </row>
    <row r="587" spans="1:28" customFormat="1">
      <c r="A587" s="116"/>
      <c r="B587" s="72" t="s">
        <v>54</v>
      </c>
      <c r="C587" s="36" t="s">
        <v>51</v>
      </c>
      <c r="D587" s="36" t="s">
        <v>20</v>
      </c>
      <c r="E587" s="36" t="s">
        <v>98</v>
      </c>
      <c r="F587" s="41" t="s">
        <v>122</v>
      </c>
      <c r="G587" s="71" t="s">
        <v>55</v>
      </c>
      <c r="H587" s="61">
        <v>44000</v>
      </c>
      <c r="I587" s="61">
        <v>44000</v>
      </c>
      <c r="J587" s="61">
        <v>44000</v>
      </c>
      <c r="K587" s="61"/>
      <c r="L587" s="61"/>
      <c r="M587" s="61"/>
      <c r="N587" s="61">
        <f t="shared" si="784"/>
        <v>44000</v>
      </c>
      <c r="O587" s="61">
        <f t="shared" si="785"/>
        <v>44000</v>
      </c>
      <c r="P587" s="61">
        <f t="shared" si="786"/>
        <v>44000</v>
      </c>
      <c r="Q587" s="61"/>
      <c r="R587" s="61"/>
      <c r="S587" s="61"/>
      <c r="T587" s="61">
        <f t="shared" si="770"/>
        <v>44000</v>
      </c>
      <c r="U587" s="61">
        <f t="shared" si="771"/>
        <v>44000</v>
      </c>
      <c r="V587" s="61">
        <f t="shared" si="772"/>
        <v>44000</v>
      </c>
      <c r="W587" s="61"/>
      <c r="X587" s="61"/>
      <c r="Y587" s="61"/>
      <c r="Z587" s="61">
        <f t="shared" si="773"/>
        <v>44000</v>
      </c>
      <c r="AA587" s="61">
        <f t="shared" si="774"/>
        <v>44000</v>
      </c>
      <c r="AB587" s="61">
        <f t="shared" si="775"/>
        <v>44000</v>
      </c>
    </row>
    <row r="588" spans="1:28" customFormat="1">
      <c r="A588" s="116"/>
      <c r="B588" s="86" t="s">
        <v>56</v>
      </c>
      <c r="C588" s="36" t="s">
        <v>51</v>
      </c>
      <c r="D588" s="36" t="s">
        <v>20</v>
      </c>
      <c r="E588" s="36" t="s">
        <v>98</v>
      </c>
      <c r="F588" s="36" t="s">
        <v>123</v>
      </c>
      <c r="G588" s="37"/>
      <c r="H588" s="61">
        <f>H589</f>
        <v>456000</v>
      </c>
      <c r="I588" s="61">
        <f t="shared" ref="I588:M589" si="844">I589</f>
        <v>456000</v>
      </c>
      <c r="J588" s="61">
        <f t="shared" si="844"/>
        <v>456000</v>
      </c>
      <c r="K588" s="61">
        <f t="shared" si="844"/>
        <v>0</v>
      </c>
      <c r="L588" s="61">
        <f t="shared" si="844"/>
        <v>0</v>
      </c>
      <c r="M588" s="61">
        <f t="shared" si="844"/>
        <v>0</v>
      </c>
      <c r="N588" s="61">
        <f t="shared" si="784"/>
        <v>456000</v>
      </c>
      <c r="O588" s="61">
        <f t="shared" si="785"/>
        <v>456000</v>
      </c>
      <c r="P588" s="61">
        <f t="shared" si="786"/>
        <v>456000</v>
      </c>
      <c r="Q588" s="61">
        <f t="shared" ref="Q588:S589" si="845">Q589</f>
        <v>0</v>
      </c>
      <c r="R588" s="61">
        <f t="shared" si="845"/>
        <v>0</v>
      </c>
      <c r="S588" s="61">
        <f t="shared" si="845"/>
        <v>0</v>
      </c>
      <c r="T588" s="61">
        <f t="shared" si="770"/>
        <v>456000</v>
      </c>
      <c r="U588" s="61">
        <f t="shared" si="771"/>
        <v>456000</v>
      </c>
      <c r="V588" s="61">
        <f t="shared" si="772"/>
        <v>456000</v>
      </c>
      <c r="W588" s="61">
        <f t="shared" ref="W588:Y589" si="846">W589</f>
        <v>0</v>
      </c>
      <c r="X588" s="61">
        <f t="shared" si="846"/>
        <v>0</v>
      </c>
      <c r="Y588" s="61">
        <f t="shared" si="846"/>
        <v>0</v>
      </c>
      <c r="Z588" s="61">
        <f t="shared" si="773"/>
        <v>456000</v>
      </c>
      <c r="AA588" s="61">
        <f t="shared" si="774"/>
        <v>456000</v>
      </c>
      <c r="AB588" s="61">
        <f t="shared" si="775"/>
        <v>456000</v>
      </c>
    </row>
    <row r="589" spans="1:28" customFormat="1" ht="26.4">
      <c r="A589" s="116"/>
      <c r="B589" s="82" t="s">
        <v>172</v>
      </c>
      <c r="C589" s="36" t="s">
        <v>51</v>
      </c>
      <c r="D589" s="36" t="s">
        <v>20</v>
      </c>
      <c r="E589" s="36" t="s">
        <v>98</v>
      </c>
      <c r="F589" s="36" t="s">
        <v>123</v>
      </c>
      <c r="G589" s="37" t="s">
        <v>31</v>
      </c>
      <c r="H589" s="61">
        <f>H590</f>
        <v>456000</v>
      </c>
      <c r="I589" s="61">
        <f t="shared" si="844"/>
        <v>456000</v>
      </c>
      <c r="J589" s="61">
        <f t="shared" si="844"/>
        <v>456000</v>
      </c>
      <c r="K589" s="61">
        <f t="shared" si="844"/>
        <v>0</v>
      </c>
      <c r="L589" s="61">
        <f t="shared" si="844"/>
        <v>0</v>
      </c>
      <c r="M589" s="61">
        <f t="shared" si="844"/>
        <v>0</v>
      </c>
      <c r="N589" s="61">
        <f t="shared" si="784"/>
        <v>456000</v>
      </c>
      <c r="O589" s="61">
        <f t="shared" si="785"/>
        <v>456000</v>
      </c>
      <c r="P589" s="61">
        <f t="shared" si="786"/>
        <v>456000</v>
      </c>
      <c r="Q589" s="61">
        <f t="shared" si="845"/>
        <v>0</v>
      </c>
      <c r="R589" s="61">
        <f t="shared" si="845"/>
        <v>0</v>
      </c>
      <c r="S589" s="61">
        <f t="shared" si="845"/>
        <v>0</v>
      </c>
      <c r="T589" s="61">
        <f t="shared" si="770"/>
        <v>456000</v>
      </c>
      <c r="U589" s="61">
        <f t="shared" si="771"/>
        <v>456000</v>
      </c>
      <c r="V589" s="61">
        <f t="shared" si="772"/>
        <v>456000</v>
      </c>
      <c r="W589" s="61">
        <f t="shared" si="846"/>
        <v>0</v>
      </c>
      <c r="X589" s="61">
        <f t="shared" si="846"/>
        <v>0</v>
      </c>
      <c r="Y589" s="61">
        <f t="shared" si="846"/>
        <v>0</v>
      </c>
      <c r="Z589" s="61">
        <f t="shared" si="773"/>
        <v>456000</v>
      </c>
      <c r="AA589" s="61">
        <f t="shared" si="774"/>
        <v>456000</v>
      </c>
      <c r="AB589" s="61">
        <f t="shared" si="775"/>
        <v>456000</v>
      </c>
    </row>
    <row r="590" spans="1:28" customFormat="1" ht="26.4">
      <c r="A590" s="116"/>
      <c r="B590" s="86" t="s">
        <v>33</v>
      </c>
      <c r="C590" s="36" t="s">
        <v>51</v>
      </c>
      <c r="D590" s="36" t="s">
        <v>20</v>
      </c>
      <c r="E590" s="36" t="s">
        <v>98</v>
      </c>
      <c r="F590" s="36" t="s">
        <v>123</v>
      </c>
      <c r="G590" s="37" t="s">
        <v>32</v>
      </c>
      <c r="H590" s="61">
        <v>456000</v>
      </c>
      <c r="I590" s="61">
        <v>456000</v>
      </c>
      <c r="J590" s="61">
        <v>456000</v>
      </c>
      <c r="K590" s="61"/>
      <c r="L590" s="61"/>
      <c r="M590" s="61"/>
      <c r="N590" s="61">
        <f t="shared" si="784"/>
        <v>456000</v>
      </c>
      <c r="O590" s="61">
        <f t="shared" si="785"/>
        <v>456000</v>
      </c>
      <c r="P590" s="61">
        <f t="shared" si="786"/>
        <v>456000</v>
      </c>
      <c r="Q590" s="61"/>
      <c r="R590" s="61"/>
      <c r="S590" s="61"/>
      <c r="T590" s="61">
        <f t="shared" si="770"/>
        <v>456000</v>
      </c>
      <c r="U590" s="61">
        <f t="shared" si="771"/>
        <v>456000</v>
      </c>
      <c r="V590" s="61">
        <f t="shared" si="772"/>
        <v>456000</v>
      </c>
      <c r="W590" s="61"/>
      <c r="X590" s="61"/>
      <c r="Y590" s="61"/>
      <c r="Z590" s="61">
        <f t="shared" si="773"/>
        <v>456000</v>
      </c>
      <c r="AA590" s="61">
        <f t="shared" si="774"/>
        <v>456000</v>
      </c>
      <c r="AB590" s="61">
        <f t="shared" si="775"/>
        <v>456000</v>
      </c>
    </row>
    <row r="591" spans="1:28" customFormat="1">
      <c r="A591" s="116"/>
      <c r="B591" s="219" t="s">
        <v>295</v>
      </c>
      <c r="C591" s="188" t="s">
        <v>51</v>
      </c>
      <c r="D591" s="188" t="s">
        <v>20</v>
      </c>
      <c r="E591" s="188" t="s">
        <v>98</v>
      </c>
      <c r="F591" s="207" t="s">
        <v>296</v>
      </c>
      <c r="G591" s="208"/>
      <c r="H591" s="61">
        <f>H592</f>
        <v>19836261.219999999</v>
      </c>
      <c r="I591" s="61">
        <f t="shared" ref="I591:M592" si="847">I592</f>
        <v>20629710.670000002</v>
      </c>
      <c r="J591" s="61">
        <f t="shared" si="847"/>
        <v>14721532.99</v>
      </c>
      <c r="K591" s="61">
        <f t="shared" si="847"/>
        <v>-832000</v>
      </c>
      <c r="L591" s="61">
        <f t="shared" si="847"/>
        <v>0</v>
      </c>
      <c r="M591" s="61">
        <f t="shared" si="847"/>
        <v>0</v>
      </c>
      <c r="N591" s="61">
        <f t="shared" si="784"/>
        <v>19004261.219999999</v>
      </c>
      <c r="O591" s="61">
        <f t="shared" si="785"/>
        <v>20629710.670000002</v>
      </c>
      <c r="P591" s="61">
        <f t="shared" si="786"/>
        <v>14721532.99</v>
      </c>
      <c r="Q591" s="61">
        <f t="shared" ref="Q591:S592" si="848">Q592</f>
        <v>-647010</v>
      </c>
      <c r="R591" s="61">
        <f t="shared" si="848"/>
        <v>0</v>
      </c>
      <c r="S591" s="61">
        <f t="shared" si="848"/>
        <v>0</v>
      </c>
      <c r="T591" s="61">
        <f t="shared" si="770"/>
        <v>18357251.219999999</v>
      </c>
      <c r="U591" s="61">
        <f t="shared" si="771"/>
        <v>20629710.670000002</v>
      </c>
      <c r="V591" s="61">
        <f t="shared" si="772"/>
        <v>14721532.99</v>
      </c>
      <c r="W591" s="61">
        <f t="shared" ref="W591:Y592" si="849">W592</f>
        <v>0</v>
      </c>
      <c r="X591" s="61">
        <f t="shared" si="849"/>
        <v>0</v>
      </c>
      <c r="Y591" s="61">
        <f t="shared" si="849"/>
        <v>0</v>
      </c>
      <c r="Z591" s="61">
        <f t="shared" si="773"/>
        <v>18357251.219999999</v>
      </c>
      <c r="AA591" s="61">
        <f t="shared" si="774"/>
        <v>20629710.670000002</v>
      </c>
      <c r="AB591" s="61">
        <f t="shared" si="775"/>
        <v>14721532.99</v>
      </c>
    </row>
    <row r="592" spans="1:28" customFormat="1">
      <c r="A592" s="116"/>
      <c r="B592" s="198" t="s">
        <v>45</v>
      </c>
      <c r="C592" s="188" t="s">
        <v>51</v>
      </c>
      <c r="D592" s="188" t="s">
        <v>20</v>
      </c>
      <c r="E592" s="188" t="s">
        <v>98</v>
      </c>
      <c r="F592" s="207" t="s">
        <v>296</v>
      </c>
      <c r="G592" s="208" t="s">
        <v>43</v>
      </c>
      <c r="H592" s="61">
        <f>H593</f>
        <v>19836261.219999999</v>
      </c>
      <c r="I592" s="61">
        <f t="shared" si="847"/>
        <v>20629710.670000002</v>
      </c>
      <c r="J592" s="61">
        <f t="shared" si="847"/>
        <v>14721532.99</v>
      </c>
      <c r="K592" s="61">
        <f t="shared" si="847"/>
        <v>-832000</v>
      </c>
      <c r="L592" s="61">
        <f t="shared" si="847"/>
        <v>0</v>
      </c>
      <c r="M592" s="61">
        <f t="shared" si="847"/>
        <v>0</v>
      </c>
      <c r="N592" s="61">
        <f t="shared" si="784"/>
        <v>19004261.219999999</v>
      </c>
      <c r="O592" s="61">
        <f t="shared" si="785"/>
        <v>20629710.670000002</v>
      </c>
      <c r="P592" s="61">
        <f t="shared" si="786"/>
        <v>14721532.99</v>
      </c>
      <c r="Q592" s="61">
        <f t="shared" si="848"/>
        <v>-647010</v>
      </c>
      <c r="R592" s="61">
        <f t="shared" si="848"/>
        <v>0</v>
      </c>
      <c r="S592" s="61">
        <f t="shared" si="848"/>
        <v>0</v>
      </c>
      <c r="T592" s="61">
        <f t="shared" si="770"/>
        <v>18357251.219999999</v>
      </c>
      <c r="U592" s="61">
        <f t="shared" si="771"/>
        <v>20629710.670000002</v>
      </c>
      <c r="V592" s="61">
        <f t="shared" si="772"/>
        <v>14721532.99</v>
      </c>
      <c r="W592" s="61">
        <f t="shared" si="849"/>
        <v>0</v>
      </c>
      <c r="X592" s="61">
        <f t="shared" si="849"/>
        <v>0</v>
      </c>
      <c r="Y592" s="61">
        <f t="shared" si="849"/>
        <v>0</v>
      </c>
      <c r="Z592" s="61">
        <f t="shared" si="773"/>
        <v>18357251.219999999</v>
      </c>
      <c r="AA592" s="61">
        <f t="shared" si="774"/>
        <v>20629710.670000002</v>
      </c>
      <c r="AB592" s="61">
        <f t="shared" si="775"/>
        <v>14721532.99</v>
      </c>
    </row>
    <row r="593" spans="1:28" customFormat="1">
      <c r="A593" s="116"/>
      <c r="B593" s="198" t="s">
        <v>59</v>
      </c>
      <c r="C593" s="188" t="s">
        <v>51</v>
      </c>
      <c r="D593" s="188" t="s">
        <v>20</v>
      </c>
      <c r="E593" s="188" t="s">
        <v>98</v>
      </c>
      <c r="F593" s="207" t="s">
        <v>296</v>
      </c>
      <c r="G593" s="208" t="s">
        <v>60</v>
      </c>
      <c r="H593" s="61">
        <v>19836261.219999999</v>
      </c>
      <c r="I593" s="61">
        <v>20629710.670000002</v>
      </c>
      <c r="J593" s="61">
        <v>14721532.99</v>
      </c>
      <c r="K593" s="192">
        <v>-832000</v>
      </c>
      <c r="L593" s="61"/>
      <c r="M593" s="61"/>
      <c r="N593" s="61">
        <f t="shared" si="784"/>
        <v>19004261.219999999</v>
      </c>
      <c r="O593" s="61">
        <f t="shared" si="785"/>
        <v>20629710.670000002</v>
      </c>
      <c r="P593" s="61">
        <f t="shared" si="786"/>
        <v>14721532.99</v>
      </c>
      <c r="Q593" s="192">
        <v>-647010</v>
      </c>
      <c r="R593" s="61"/>
      <c r="S593" s="61"/>
      <c r="T593" s="61">
        <f t="shared" si="770"/>
        <v>18357251.219999999</v>
      </c>
      <c r="U593" s="61">
        <f t="shared" si="771"/>
        <v>20629710.670000002</v>
      </c>
      <c r="V593" s="61">
        <f t="shared" si="772"/>
        <v>14721532.99</v>
      </c>
      <c r="W593" s="192"/>
      <c r="X593" s="61"/>
      <c r="Y593" s="61"/>
      <c r="Z593" s="61">
        <f t="shared" si="773"/>
        <v>18357251.219999999</v>
      </c>
      <c r="AA593" s="61">
        <f t="shared" si="774"/>
        <v>20629710.670000002</v>
      </c>
      <c r="AB593" s="61">
        <f t="shared" si="775"/>
        <v>14721532.99</v>
      </c>
    </row>
    <row r="594" spans="1:28" customFormat="1">
      <c r="A594" s="116"/>
      <c r="B594" s="103" t="s">
        <v>179</v>
      </c>
      <c r="C594" s="36" t="s">
        <v>51</v>
      </c>
      <c r="D594" s="36" t="s">
        <v>20</v>
      </c>
      <c r="E594" s="36" t="s">
        <v>98</v>
      </c>
      <c r="F594" s="36" t="s">
        <v>180</v>
      </c>
      <c r="G594" s="37"/>
      <c r="H594" s="61">
        <f>H595+H597+H599</f>
        <v>1847000</v>
      </c>
      <c r="I594" s="61">
        <f t="shared" ref="I594:J594" si="850">I595+I597+I599</f>
        <v>1865002.3</v>
      </c>
      <c r="J594" s="61">
        <f t="shared" si="850"/>
        <v>1882952.32</v>
      </c>
      <c r="K594" s="61">
        <f t="shared" ref="K594:M594" si="851">K595+K597+K599</f>
        <v>0</v>
      </c>
      <c r="L594" s="61">
        <f t="shared" si="851"/>
        <v>0</v>
      </c>
      <c r="M594" s="61">
        <f t="shared" si="851"/>
        <v>0</v>
      </c>
      <c r="N594" s="61">
        <f t="shared" ref="N594:P600" si="852">H594+K594</f>
        <v>1847000</v>
      </c>
      <c r="O594" s="61">
        <f t="shared" si="852"/>
        <v>1865002.3</v>
      </c>
      <c r="P594" s="61">
        <f t="shared" si="852"/>
        <v>1882952.32</v>
      </c>
      <c r="Q594" s="61">
        <f t="shared" ref="Q594:S594" si="853">Q595+Q597+Q599</f>
        <v>0</v>
      </c>
      <c r="R594" s="61">
        <f t="shared" si="853"/>
        <v>0</v>
      </c>
      <c r="S594" s="61">
        <f t="shared" si="853"/>
        <v>0</v>
      </c>
      <c r="T594" s="61">
        <f t="shared" ref="T594:V600" si="854">N594+Q594</f>
        <v>1847000</v>
      </c>
      <c r="U594" s="61">
        <f t="shared" si="854"/>
        <v>1865002.3</v>
      </c>
      <c r="V594" s="61">
        <f t="shared" si="854"/>
        <v>1882952.32</v>
      </c>
      <c r="W594" s="61">
        <f t="shared" ref="W594:Y594" si="855">W595+W597+W599</f>
        <v>15000</v>
      </c>
      <c r="X594" s="61">
        <f t="shared" si="855"/>
        <v>0</v>
      </c>
      <c r="Y594" s="61">
        <f t="shared" si="855"/>
        <v>0</v>
      </c>
      <c r="Z594" s="61">
        <f t="shared" ref="Z594:AB600" si="856">T594+W594</f>
        <v>1862000</v>
      </c>
      <c r="AA594" s="61">
        <f t="shared" si="856"/>
        <v>1865002.3</v>
      </c>
      <c r="AB594" s="61">
        <f t="shared" si="856"/>
        <v>1882952.32</v>
      </c>
    </row>
    <row r="595" spans="1:28" customFormat="1" ht="39.6">
      <c r="A595" s="116"/>
      <c r="B595" s="86" t="s">
        <v>49</v>
      </c>
      <c r="C595" s="36" t="s">
        <v>51</v>
      </c>
      <c r="D595" s="36" t="s">
        <v>20</v>
      </c>
      <c r="E595" s="36" t="s">
        <v>98</v>
      </c>
      <c r="F595" s="36" t="s">
        <v>180</v>
      </c>
      <c r="G595" s="37" t="s">
        <v>47</v>
      </c>
      <c r="H595" s="61">
        <f>H596</f>
        <v>1805000</v>
      </c>
      <c r="I595" s="61">
        <f t="shared" ref="I595:M595" si="857">I596</f>
        <v>1823002.3</v>
      </c>
      <c r="J595" s="61">
        <f t="shared" si="857"/>
        <v>1840952.3200000001</v>
      </c>
      <c r="K595" s="61">
        <f t="shared" si="857"/>
        <v>0</v>
      </c>
      <c r="L595" s="61">
        <f t="shared" si="857"/>
        <v>0</v>
      </c>
      <c r="M595" s="61">
        <f t="shared" si="857"/>
        <v>0</v>
      </c>
      <c r="N595" s="61">
        <f t="shared" si="852"/>
        <v>1805000</v>
      </c>
      <c r="O595" s="61">
        <f t="shared" si="852"/>
        <v>1823002.3</v>
      </c>
      <c r="P595" s="61">
        <f t="shared" si="852"/>
        <v>1840952.3200000001</v>
      </c>
      <c r="Q595" s="61">
        <f t="shared" ref="Q595:S595" si="858">Q596</f>
        <v>0</v>
      </c>
      <c r="R595" s="61">
        <f t="shared" si="858"/>
        <v>0</v>
      </c>
      <c r="S595" s="61">
        <f t="shared" si="858"/>
        <v>0</v>
      </c>
      <c r="T595" s="61">
        <f t="shared" si="854"/>
        <v>1805000</v>
      </c>
      <c r="U595" s="61">
        <f t="shared" si="854"/>
        <v>1823002.3</v>
      </c>
      <c r="V595" s="61">
        <f t="shared" si="854"/>
        <v>1840952.3200000001</v>
      </c>
      <c r="W595" s="61">
        <f t="shared" ref="W595:Y595" si="859">W596</f>
        <v>0</v>
      </c>
      <c r="X595" s="61">
        <f t="shared" si="859"/>
        <v>0</v>
      </c>
      <c r="Y595" s="61">
        <f t="shared" si="859"/>
        <v>0</v>
      </c>
      <c r="Z595" s="61">
        <f t="shared" si="856"/>
        <v>1805000</v>
      </c>
      <c r="AA595" s="61">
        <f t="shared" si="856"/>
        <v>1823002.3</v>
      </c>
      <c r="AB595" s="61">
        <f t="shared" si="856"/>
        <v>1840952.3200000001</v>
      </c>
    </row>
    <row r="596" spans="1:28" customFormat="1">
      <c r="A596" s="116"/>
      <c r="B596" s="86" t="s">
        <v>50</v>
      </c>
      <c r="C596" s="36" t="s">
        <v>51</v>
      </c>
      <c r="D596" s="36" t="s">
        <v>20</v>
      </c>
      <c r="E596" s="36" t="s">
        <v>98</v>
      </c>
      <c r="F596" s="36" t="s">
        <v>180</v>
      </c>
      <c r="G596" s="37" t="s">
        <v>48</v>
      </c>
      <c r="H596" s="61">
        <v>1805000</v>
      </c>
      <c r="I596" s="61">
        <v>1823002.3</v>
      </c>
      <c r="J596" s="61">
        <v>1840952.3200000001</v>
      </c>
      <c r="K596" s="61"/>
      <c r="L596" s="61"/>
      <c r="M596" s="61"/>
      <c r="N596" s="61">
        <f t="shared" si="852"/>
        <v>1805000</v>
      </c>
      <c r="O596" s="61">
        <f t="shared" si="852"/>
        <v>1823002.3</v>
      </c>
      <c r="P596" s="61">
        <f t="shared" si="852"/>
        <v>1840952.3200000001</v>
      </c>
      <c r="Q596" s="61"/>
      <c r="R596" s="61"/>
      <c r="S596" s="61"/>
      <c r="T596" s="61">
        <f t="shared" si="854"/>
        <v>1805000</v>
      </c>
      <c r="U596" s="61">
        <f t="shared" si="854"/>
        <v>1823002.3</v>
      </c>
      <c r="V596" s="61">
        <f t="shared" si="854"/>
        <v>1840952.3200000001</v>
      </c>
      <c r="W596" s="61"/>
      <c r="X596" s="61"/>
      <c r="Y596" s="61"/>
      <c r="Z596" s="61">
        <f t="shared" si="856"/>
        <v>1805000</v>
      </c>
      <c r="AA596" s="61">
        <f t="shared" si="856"/>
        <v>1823002.3</v>
      </c>
      <c r="AB596" s="61">
        <f t="shared" si="856"/>
        <v>1840952.3200000001</v>
      </c>
    </row>
    <row r="597" spans="1:28" customFormat="1" ht="26.4">
      <c r="A597" s="116"/>
      <c r="B597" s="82" t="s">
        <v>172</v>
      </c>
      <c r="C597" s="36" t="s">
        <v>51</v>
      </c>
      <c r="D597" s="36" t="s">
        <v>20</v>
      </c>
      <c r="E597" s="36" t="s">
        <v>98</v>
      </c>
      <c r="F597" s="36" t="s">
        <v>180</v>
      </c>
      <c r="G597" s="37" t="s">
        <v>31</v>
      </c>
      <c r="H597" s="61">
        <f>H598</f>
        <v>37000</v>
      </c>
      <c r="I597" s="61">
        <f t="shared" ref="I597:M597" si="860">I598</f>
        <v>37000</v>
      </c>
      <c r="J597" s="61">
        <f t="shared" si="860"/>
        <v>37000</v>
      </c>
      <c r="K597" s="61">
        <f t="shared" si="860"/>
        <v>0</v>
      </c>
      <c r="L597" s="61">
        <f t="shared" si="860"/>
        <v>0</v>
      </c>
      <c r="M597" s="61">
        <f t="shared" si="860"/>
        <v>0</v>
      </c>
      <c r="N597" s="61">
        <f t="shared" si="852"/>
        <v>37000</v>
      </c>
      <c r="O597" s="61">
        <f t="shared" si="852"/>
        <v>37000</v>
      </c>
      <c r="P597" s="61">
        <f t="shared" si="852"/>
        <v>37000</v>
      </c>
      <c r="Q597" s="61">
        <f t="shared" ref="Q597:S597" si="861">Q598</f>
        <v>0</v>
      </c>
      <c r="R597" s="61">
        <f t="shared" si="861"/>
        <v>0</v>
      </c>
      <c r="S597" s="61">
        <f t="shared" si="861"/>
        <v>0</v>
      </c>
      <c r="T597" s="61">
        <f t="shared" si="854"/>
        <v>37000</v>
      </c>
      <c r="U597" s="61">
        <f t="shared" si="854"/>
        <v>37000</v>
      </c>
      <c r="V597" s="61">
        <f t="shared" si="854"/>
        <v>37000</v>
      </c>
      <c r="W597" s="61">
        <f t="shared" ref="W597:Y597" si="862">W598</f>
        <v>15000</v>
      </c>
      <c r="X597" s="61">
        <f t="shared" si="862"/>
        <v>0</v>
      </c>
      <c r="Y597" s="61">
        <f t="shared" si="862"/>
        <v>0</v>
      </c>
      <c r="Z597" s="61">
        <f t="shared" si="856"/>
        <v>52000</v>
      </c>
      <c r="AA597" s="61">
        <f t="shared" si="856"/>
        <v>37000</v>
      </c>
      <c r="AB597" s="61">
        <f t="shared" si="856"/>
        <v>37000</v>
      </c>
    </row>
    <row r="598" spans="1:28" customFormat="1" ht="26.4">
      <c r="A598" s="116"/>
      <c r="B598" s="86" t="s">
        <v>33</v>
      </c>
      <c r="C598" s="36" t="s">
        <v>51</v>
      </c>
      <c r="D598" s="36" t="s">
        <v>20</v>
      </c>
      <c r="E598" s="36" t="s">
        <v>98</v>
      </c>
      <c r="F598" s="36" t="s">
        <v>180</v>
      </c>
      <c r="G598" s="37" t="s">
        <v>32</v>
      </c>
      <c r="H598" s="61">
        <v>37000</v>
      </c>
      <c r="I598" s="61">
        <v>37000</v>
      </c>
      <c r="J598" s="61">
        <v>37000</v>
      </c>
      <c r="K598" s="61"/>
      <c r="L598" s="61"/>
      <c r="M598" s="61"/>
      <c r="N598" s="61">
        <f t="shared" si="852"/>
        <v>37000</v>
      </c>
      <c r="O598" s="61">
        <f t="shared" si="852"/>
        <v>37000</v>
      </c>
      <c r="P598" s="61">
        <f t="shared" si="852"/>
        <v>37000</v>
      </c>
      <c r="Q598" s="61"/>
      <c r="R598" s="61"/>
      <c r="S598" s="61"/>
      <c r="T598" s="61">
        <f t="shared" si="854"/>
        <v>37000</v>
      </c>
      <c r="U598" s="61">
        <f t="shared" si="854"/>
        <v>37000</v>
      </c>
      <c r="V598" s="61">
        <f t="shared" si="854"/>
        <v>37000</v>
      </c>
      <c r="W598" s="61">
        <v>15000</v>
      </c>
      <c r="X598" s="61"/>
      <c r="Y598" s="61"/>
      <c r="Z598" s="61">
        <f t="shared" si="856"/>
        <v>52000</v>
      </c>
      <c r="AA598" s="61">
        <f t="shared" si="856"/>
        <v>37000</v>
      </c>
      <c r="AB598" s="61">
        <f t="shared" si="856"/>
        <v>37000</v>
      </c>
    </row>
    <row r="599" spans="1:28" customFormat="1">
      <c r="A599" s="116"/>
      <c r="B599" s="234" t="s">
        <v>45</v>
      </c>
      <c r="C599" s="36" t="s">
        <v>51</v>
      </c>
      <c r="D599" s="36" t="s">
        <v>20</v>
      </c>
      <c r="E599" s="36" t="s">
        <v>98</v>
      </c>
      <c r="F599" s="36" t="s">
        <v>180</v>
      </c>
      <c r="G599" s="114" t="s">
        <v>43</v>
      </c>
      <c r="H599" s="61">
        <f>H600</f>
        <v>5000</v>
      </c>
      <c r="I599" s="61">
        <f t="shared" ref="I599:M599" si="863">I600</f>
        <v>5000</v>
      </c>
      <c r="J599" s="61">
        <f t="shared" si="863"/>
        <v>5000</v>
      </c>
      <c r="K599" s="61">
        <f t="shared" si="863"/>
        <v>0</v>
      </c>
      <c r="L599" s="61">
        <f t="shared" si="863"/>
        <v>0</v>
      </c>
      <c r="M599" s="61">
        <f t="shared" si="863"/>
        <v>0</v>
      </c>
      <c r="N599" s="61">
        <f t="shared" si="852"/>
        <v>5000</v>
      </c>
      <c r="O599" s="61">
        <f t="shared" si="852"/>
        <v>5000</v>
      </c>
      <c r="P599" s="61">
        <f t="shared" si="852"/>
        <v>5000</v>
      </c>
      <c r="Q599" s="61">
        <f t="shared" ref="Q599:S599" si="864">Q600</f>
        <v>0</v>
      </c>
      <c r="R599" s="61">
        <f t="shared" si="864"/>
        <v>0</v>
      </c>
      <c r="S599" s="61">
        <f t="shared" si="864"/>
        <v>0</v>
      </c>
      <c r="T599" s="61">
        <f t="shared" si="854"/>
        <v>5000</v>
      </c>
      <c r="U599" s="61">
        <f t="shared" si="854"/>
        <v>5000</v>
      </c>
      <c r="V599" s="61">
        <f t="shared" si="854"/>
        <v>5000</v>
      </c>
      <c r="W599" s="61">
        <f t="shared" ref="W599:Y599" si="865">W600</f>
        <v>0</v>
      </c>
      <c r="X599" s="61">
        <f t="shared" si="865"/>
        <v>0</v>
      </c>
      <c r="Y599" s="61">
        <f t="shared" si="865"/>
        <v>0</v>
      </c>
      <c r="Z599" s="61">
        <f t="shared" si="856"/>
        <v>5000</v>
      </c>
      <c r="AA599" s="61">
        <f t="shared" si="856"/>
        <v>5000</v>
      </c>
      <c r="AB599" s="61">
        <f t="shared" si="856"/>
        <v>5000</v>
      </c>
    </row>
    <row r="600" spans="1:28" customFormat="1">
      <c r="A600" s="116"/>
      <c r="B600" s="236" t="s">
        <v>54</v>
      </c>
      <c r="C600" s="36" t="s">
        <v>51</v>
      </c>
      <c r="D600" s="36" t="s">
        <v>20</v>
      </c>
      <c r="E600" s="36" t="s">
        <v>98</v>
      </c>
      <c r="F600" s="36" t="s">
        <v>180</v>
      </c>
      <c r="G600" s="114" t="s">
        <v>55</v>
      </c>
      <c r="H600" s="61">
        <v>5000</v>
      </c>
      <c r="I600" s="61">
        <v>5000</v>
      </c>
      <c r="J600" s="61">
        <v>5000</v>
      </c>
      <c r="K600" s="61"/>
      <c r="L600" s="61"/>
      <c r="M600" s="61"/>
      <c r="N600" s="61">
        <f t="shared" si="852"/>
        <v>5000</v>
      </c>
      <c r="O600" s="61">
        <f t="shared" si="852"/>
        <v>5000</v>
      </c>
      <c r="P600" s="61">
        <f t="shared" si="852"/>
        <v>5000</v>
      </c>
      <c r="Q600" s="61"/>
      <c r="R600" s="61"/>
      <c r="S600" s="61"/>
      <c r="T600" s="61">
        <f t="shared" si="854"/>
        <v>5000</v>
      </c>
      <c r="U600" s="61">
        <f t="shared" si="854"/>
        <v>5000</v>
      </c>
      <c r="V600" s="61">
        <f t="shared" si="854"/>
        <v>5000</v>
      </c>
      <c r="W600" s="61"/>
      <c r="X600" s="61"/>
      <c r="Y600" s="61"/>
      <c r="Z600" s="61">
        <f t="shared" si="856"/>
        <v>5000</v>
      </c>
      <c r="AA600" s="61">
        <f t="shared" si="856"/>
        <v>5000</v>
      </c>
      <c r="AB600" s="61">
        <f t="shared" si="856"/>
        <v>5000</v>
      </c>
    </row>
    <row r="601" spans="1:28" customFormat="1" ht="26.4">
      <c r="A601" s="116"/>
      <c r="B601" s="198" t="s">
        <v>331</v>
      </c>
      <c r="C601" s="188" t="s">
        <v>51</v>
      </c>
      <c r="D601" s="188" t="s">
        <v>20</v>
      </c>
      <c r="E601" s="188" t="s">
        <v>98</v>
      </c>
      <c r="F601" s="207" t="s">
        <v>332</v>
      </c>
      <c r="G601" s="237"/>
      <c r="H601" s="61">
        <f>H602</f>
        <v>11864925.52</v>
      </c>
      <c r="I601" s="61">
        <f t="shared" ref="I601:M602" si="866">I602</f>
        <v>3169852.62</v>
      </c>
      <c r="J601" s="61">
        <f t="shared" si="866"/>
        <v>0</v>
      </c>
      <c r="K601" s="61">
        <f t="shared" si="866"/>
        <v>0</v>
      </c>
      <c r="L601" s="61">
        <f t="shared" si="866"/>
        <v>0</v>
      </c>
      <c r="M601" s="61">
        <f t="shared" si="866"/>
        <v>0</v>
      </c>
      <c r="N601" s="61">
        <f t="shared" si="784"/>
        <v>11864925.52</v>
      </c>
      <c r="O601" s="61">
        <f t="shared" si="785"/>
        <v>3169852.62</v>
      </c>
      <c r="P601" s="61">
        <f t="shared" si="786"/>
        <v>0</v>
      </c>
      <c r="Q601" s="61">
        <f t="shared" ref="Q601:S602" si="867">Q602</f>
        <v>0</v>
      </c>
      <c r="R601" s="61">
        <f t="shared" si="867"/>
        <v>0</v>
      </c>
      <c r="S601" s="61">
        <f t="shared" si="867"/>
        <v>0</v>
      </c>
      <c r="T601" s="61">
        <f t="shared" si="770"/>
        <v>11864925.52</v>
      </c>
      <c r="U601" s="61">
        <f t="shared" si="771"/>
        <v>3169852.62</v>
      </c>
      <c r="V601" s="61">
        <f t="shared" si="772"/>
        <v>0</v>
      </c>
      <c r="W601" s="61">
        <f t="shared" ref="W601:Y602" si="868">W602</f>
        <v>-730457</v>
      </c>
      <c r="X601" s="61">
        <f t="shared" si="868"/>
        <v>0</v>
      </c>
      <c r="Y601" s="61">
        <f t="shared" si="868"/>
        <v>0</v>
      </c>
      <c r="Z601" s="61">
        <f t="shared" si="773"/>
        <v>11134468.52</v>
      </c>
      <c r="AA601" s="61">
        <f t="shared" si="774"/>
        <v>3169852.62</v>
      </c>
      <c r="AB601" s="61">
        <f t="shared" si="775"/>
        <v>0</v>
      </c>
    </row>
    <row r="602" spans="1:28" customFormat="1">
      <c r="A602" s="116"/>
      <c r="B602" s="198" t="s">
        <v>45</v>
      </c>
      <c r="C602" s="188" t="s">
        <v>51</v>
      </c>
      <c r="D602" s="188" t="s">
        <v>20</v>
      </c>
      <c r="E602" s="188" t="s">
        <v>98</v>
      </c>
      <c r="F602" s="207" t="s">
        <v>332</v>
      </c>
      <c r="G602" s="237" t="s">
        <v>43</v>
      </c>
      <c r="H602" s="61">
        <f>H603</f>
        <v>11864925.52</v>
      </c>
      <c r="I602" s="61">
        <f t="shared" si="866"/>
        <v>3169852.62</v>
      </c>
      <c r="J602" s="61">
        <f t="shared" si="866"/>
        <v>0</v>
      </c>
      <c r="K602" s="61">
        <f t="shared" si="866"/>
        <v>0</v>
      </c>
      <c r="L602" s="61">
        <f t="shared" si="866"/>
        <v>0</v>
      </c>
      <c r="M602" s="61">
        <f t="shared" si="866"/>
        <v>0</v>
      </c>
      <c r="N602" s="61">
        <f t="shared" si="784"/>
        <v>11864925.52</v>
      </c>
      <c r="O602" s="61">
        <f t="shared" si="785"/>
        <v>3169852.62</v>
      </c>
      <c r="P602" s="61">
        <f t="shared" si="786"/>
        <v>0</v>
      </c>
      <c r="Q602" s="61">
        <f t="shared" si="867"/>
        <v>0</v>
      </c>
      <c r="R602" s="61">
        <f t="shared" si="867"/>
        <v>0</v>
      </c>
      <c r="S602" s="61">
        <f t="shared" si="867"/>
        <v>0</v>
      </c>
      <c r="T602" s="61">
        <f t="shared" si="770"/>
        <v>11864925.52</v>
      </c>
      <c r="U602" s="61">
        <f t="shared" si="771"/>
        <v>3169852.62</v>
      </c>
      <c r="V602" s="61">
        <f t="shared" si="772"/>
        <v>0</v>
      </c>
      <c r="W602" s="61">
        <f t="shared" si="868"/>
        <v>-730457</v>
      </c>
      <c r="X602" s="61">
        <f t="shared" si="868"/>
        <v>0</v>
      </c>
      <c r="Y602" s="61">
        <f t="shared" si="868"/>
        <v>0</v>
      </c>
      <c r="Z602" s="61">
        <f t="shared" si="773"/>
        <v>11134468.52</v>
      </c>
      <c r="AA602" s="61">
        <f t="shared" si="774"/>
        <v>3169852.62</v>
      </c>
      <c r="AB602" s="61">
        <f t="shared" si="775"/>
        <v>0</v>
      </c>
    </row>
    <row r="603" spans="1:28" customFormat="1">
      <c r="A603" s="116"/>
      <c r="B603" s="198" t="s">
        <v>59</v>
      </c>
      <c r="C603" s="188" t="s">
        <v>51</v>
      </c>
      <c r="D603" s="188" t="s">
        <v>20</v>
      </c>
      <c r="E603" s="188" t="s">
        <v>98</v>
      </c>
      <c r="F603" s="207" t="s">
        <v>332</v>
      </c>
      <c r="G603" s="237" t="s">
        <v>60</v>
      </c>
      <c r="H603" s="61">
        <v>11864925.52</v>
      </c>
      <c r="I603" s="61">
        <v>3169852.62</v>
      </c>
      <c r="J603" s="61"/>
      <c r="K603" s="61"/>
      <c r="L603" s="61"/>
      <c r="M603" s="61"/>
      <c r="N603" s="61">
        <f t="shared" si="784"/>
        <v>11864925.52</v>
      </c>
      <c r="O603" s="61">
        <f t="shared" si="785"/>
        <v>3169852.62</v>
      </c>
      <c r="P603" s="61">
        <f t="shared" si="786"/>
        <v>0</v>
      </c>
      <c r="Q603" s="61"/>
      <c r="R603" s="61"/>
      <c r="S603" s="61"/>
      <c r="T603" s="61">
        <f t="shared" si="770"/>
        <v>11864925.52</v>
      </c>
      <c r="U603" s="61">
        <f t="shared" si="771"/>
        <v>3169852.62</v>
      </c>
      <c r="V603" s="61">
        <f t="shared" si="772"/>
        <v>0</v>
      </c>
      <c r="W603" s="61">
        <v>-730457</v>
      </c>
      <c r="X603" s="61"/>
      <c r="Y603" s="61"/>
      <c r="Z603" s="61">
        <f t="shared" si="773"/>
        <v>11134468.52</v>
      </c>
      <c r="AA603" s="61">
        <f t="shared" si="774"/>
        <v>3169852.62</v>
      </c>
      <c r="AB603" s="61">
        <f t="shared" si="775"/>
        <v>0</v>
      </c>
    </row>
    <row r="604" spans="1:28" customFormat="1">
      <c r="A604" s="116"/>
      <c r="B604" s="82" t="s">
        <v>235</v>
      </c>
      <c r="C604" s="35" t="s">
        <v>51</v>
      </c>
      <c r="D604" s="35" t="s">
        <v>20</v>
      </c>
      <c r="E604" s="35" t="s">
        <v>98</v>
      </c>
      <c r="F604" s="101" t="s">
        <v>236</v>
      </c>
      <c r="G604" s="38"/>
      <c r="H604" s="61">
        <f>H605</f>
        <v>6490000</v>
      </c>
      <c r="I604" s="61">
        <f t="shared" ref="I604:M605" si="869">I605</f>
        <v>6604934.6399999997</v>
      </c>
      <c r="J604" s="61">
        <f t="shared" si="869"/>
        <v>6721902.3899999997</v>
      </c>
      <c r="K604" s="61">
        <f t="shared" si="869"/>
        <v>0</v>
      </c>
      <c r="L604" s="61">
        <f t="shared" si="869"/>
        <v>0</v>
      </c>
      <c r="M604" s="61">
        <f t="shared" si="869"/>
        <v>0</v>
      </c>
      <c r="N604" s="61">
        <f t="shared" si="784"/>
        <v>6490000</v>
      </c>
      <c r="O604" s="61">
        <f t="shared" si="785"/>
        <v>6604934.6399999997</v>
      </c>
      <c r="P604" s="61">
        <f t="shared" si="786"/>
        <v>6721902.3899999997</v>
      </c>
      <c r="Q604" s="61">
        <f t="shared" ref="Q604:S605" si="870">Q605</f>
        <v>0</v>
      </c>
      <c r="R604" s="61">
        <f t="shared" si="870"/>
        <v>0</v>
      </c>
      <c r="S604" s="61">
        <f t="shared" si="870"/>
        <v>0</v>
      </c>
      <c r="T604" s="61">
        <f t="shared" si="770"/>
        <v>6490000</v>
      </c>
      <c r="U604" s="61">
        <f t="shared" si="771"/>
        <v>6604934.6399999997</v>
      </c>
      <c r="V604" s="61">
        <f t="shared" si="772"/>
        <v>6721902.3899999997</v>
      </c>
      <c r="W604" s="61">
        <f t="shared" ref="W604:Y605" si="871">W605</f>
        <v>780457</v>
      </c>
      <c r="X604" s="61">
        <f t="shared" si="871"/>
        <v>0</v>
      </c>
      <c r="Y604" s="61">
        <f t="shared" si="871"/>
        <v>0</v>
      </c>
      <c r="Z604" s="61">
        <f t="shared" si="773"/>
        <v>7270457</v>
      </c>
      <c r="AA604" s="61">
        <f t="shared" si="774"/>
        <v>6604934.6399999997</v>
      </c>
      <c r="AB604" s="61">
        <f t="shared" si="775"/>
        <v>6721902.3899999997</v>
      </c>
    </row>
    <row r="605" spans="1:28" customFormat="1" ht="26.4">
      <c r="A605" s="116"/>
      <c r="B605" s="75" t="s">
        <v>40</v>
      </c>
      <c r="C605" s="35" t="s">
        <v>51</v>
      </c>
      <c r="D605" s="35" t="s">
        <v>20</v>
      </c>
      <c r="E605" s="35" t="s">
        <v>98</v>
      </c>
      <c r="F605" s="101" t="s">
        <v>236</v>
      </c>
      <c r="G605" s="37" t="s">
        <v>38</v>
      </c>
      <c r="H605" s="61">
        <f>H606</f>
        <v>6490000</v>
      </c>
      <c r="I605" s="61">
        <f t="shared" si="869"/>
        <v>6604934.6399999997</v>
      </c>
      <c r="J605" s="61">
        <f t="shared" si="869"/>
        <v>6721902.3899999997</v>
      </c>
      <c r="K605" s="61">
        <f t="shared" si="869"/>
        <v>0</v>
      </c>
      <c r="L605" s="61">
        <f t="shared" si="869"/>
        <v>0</v>
      </c>
      <c r="M605" s="61">
        <f t="shared" si="869"/>
        <v>0</v>
      </c>
      <c r="N605" s="61">
        <f t="shared" si="784"/>
        <v>6490000</v>
      </c>
      <c r="O605" s="61">
        <f t="shared" si="785"/>
        <v>6604934.6399999997</v>
      </c>
      <c r="P605" s="61">
        <f t="shared" si="786"/>
        <v>6721902.3899999997</v>
      </c>
      <c r="Q605" s="61">
        <f t="shared" si="870"/>
        <v>0</v>
      </c>
      <c r="R605" s="61">
        <f t="shared" si="870"/>
        <v>0</v>
      </c>
      <c r="S605" s="61">
        <f t="shared" si="870"/>
        <v>0</v>
      </c>
      <c r="T605" s="61">
        <f t="shared" si="770"/>
        <v>6490000</v>
      </c>
      <c r="U605" s="61">
        <f t="shared" si="771"/>
        <v>6604934.6399999997</v>
      </c>
      <c r="V605" s="61">
        <f t="shared" si="772"/>
        <v>6721902.3899999997</v>
      </c>
      <c r="W605" s="61">
        <f t="shared" si="871"/>
        <v>780457</v>
      </c>
      <c r="X605" s="61">
        <f t="shared" si="871"/>
        <v>0</v>
      </c>
      <c r="Y605" s="61">
        <f t="shared" si="871"/>
        <v>0</v>
      </c>
      <c r="Z605" s="61">
        <f t="shared" si="773"/>
        <v>7270457</v>
      </c>
      <c r="AA605" s="61">
        <f t="shared" si="774"/>
        <v>6604934.6399999997</v>
      </c>
      <c r="AB605" s="61">
        <f t="shared" si="775"/>
        <v>6721902.3899999997</v>
      </c>
    </row>
    <row r="606" spans="1:28" customFormat="1">
      <c r="A606" s="116"/>
      <c r="B606" s="82" t="s">
        <v>167</v>
      </c>
      <c r="C606" s="35" t="s">
        <v>51</v>
      </c>
      <c r="D606" s="35" t="s">
        <v>20</v>
      </c>
      <c r="E606" s="35" t="s">
        <v>98</v>
      </c>
      <c r="F606" s="101" t="s">
        <v>236</v>
      </c>
      <c r="G606" s="37" t="s">
        <v>164</v>
      </c>
      <c r="H606" s="61">
        <v>6490000</v>
      </c>
      <c r="I606" s="61">
        <v>6604934.6399999997</v>
      </c>
      <c r="J606" s="61">
        <v>6721902.3899999997</v>
      </c>
      <c r="K606" s="61"/>
      <c r="L606" s="61"/>
      <c r="M606" s="61"/>
      <c r="N606" s="61">
        <f t="shared" si="784"/>
        <v>6490000</v>
      </c>
      <c r="O606" s="61">
        <f t="shared" si="785"/>
        <v>6604934.6399999997</v>
      </c>
      <c r="P606" s="61">
        <f t="shared" si="786"/>
        <v>6721902.3899999997</v>
      </c>
      <c r="Q606" s="61"/>
      <c r="R606" s="61"/>
      <c r="S606" s="61"/>
      <c r="T606" s="61">
        <f t="shared" si="770"/>
        <v>6490000</v>
      </c>
      <c r="U606" s="61">
        <f t="shared" si="771"/>
        <v>6604934.6399999997</v>
      </c>
      <c r="V606" s="61">
        <f t="shared" si="772"/>
        <v>6721902.3899999997</v>
      </c>
      <c r="W606" s="61">
        <v>780457</v>
      </c>
      <c r="X606" s="61"/>
      <c r="Y606" s="61"/>
      <c r="Z606" s="61">
        <f t="shared" si="773"/>
        <v>7270457</v>
      </c>
      <c r="AA606" s="61">
        <f t="shared" si="774"/>
        <v>6604934.6399999997</v>
      </c>
      <c r="AB606" s="61">
        <f t="shared" si="775"/>
        <v>6721902.3899999997</v>
      </c>
    </row>
    <row r="607" spans="1:28" customFormat="1">
      <c r="A607" s="116"/>
      <c r="B607" s="75" t="s">
        <v>237</v>
      </c>
      <c r="C607" s="36" t="s">
        <v>51</v>
      </c>
      <c r="D607" s="36" t="s">
        <v>20</v>
      </c>
      <c r="E607" s="36" t="s">
        <v>98</v>
      </c>
      <c r="F607" s="36" t="s">
        <v>238</v>
      </c>
      <c r="G607" s="37"/>
      <c r="H607" s="61">
        <f>H608</f>
        <v>2515230</v>
      </c>
      <c r="I607" s="61">
        <f t="shared" ref="I607:M608" si="872">I608</f>
        <v>2612639.1999999997</v>
      </c>
      <c r="J607" s="61">
        <f t="shared" si="872"/>
        <v>2713944.77</v>
      </c>
      <c r="K607" s="61">
        <f t="shared" si="872"/>
        <v>0</v>
      </c>
      <c r="L607" s="61">
        <f t="shared" si="872"/>
        <v>0</v>
      </c>
      <c r="M607" s="61">
        <f t="shared" si="872"/>
        <v>0</v>
      </c>
      <c r="N607" s="61">
        <f t="shared" si="784"/>
        <v>2515230</v>
      </c>
      <c r="O607" s="61">
        <f t="shared" si="785"/>
        <v>2612639.1999999997</v>
      </c>
      <c r="P607" s="61">
        <f t="shared" si="786"/>
        <v>2713944.77</v>
      </c>
      <c r="Q607" s="61">
        <f t="shared" ref="Q607:S608" si="873">Q608</f>
        <v>106000</v>
      </c>
      <c r="R607" s="61">
        <f t="shared" si="873"/>
        <v>0</v>
      </c>
      <c r="S607" s="61">
        <f t="shared" si="873"/>
        <v>0</v>
      </c>
      <c r="T607" s="61">
        <f t="shared" si="770"/>
        <v>2621230</v>
      </c>
      <c r="U607" s="61">
        <f t="shared" si="771"/>
        <v>2612639.1999999997</v>
      </c>
      <c r="V607" s="61">
        <f t="shared" si="772"/>
        <v>2713944.77</v>
      </c>
      <c r="W607" s="61">
        <f t="shared" ref="W607:Y608" si="874">W608</f>
        <v>0</v>
      </c>
      <c r="X607" s="61">
        <f t="shared" si="874"/>
        <v>0</v>
      </c>
      <c r="Y607" s="61">
        <f t="shared" si="874"/>
        <v>0</v>
      </c>
      <c r="Z607" s="61">
        <f t="shared" si="773"/>
        <v>2621230</v>
      </c>
      <c r="AA607" s="61">
        <f t="shared" si="774"/>
        <v>2612639.1999999997</v>
      </c>
      <c r="AB607" s="61">
        <f t="shared" si="775"/>
        <v>2713944.77</v>
      </c>
    </row>
    <row r="608" spans="1:28" customFormat="1" ht="26.4">
      <c r="A608" s="116"/>
      <c r="B608" s="127" t="s">
        <v>172</v>
      </c>
      <c r="C608" s="36" t="s">
        <v>51</v>
      </c>
      <c r="D608" s="36" t="s">
        <v>20</v>
      </c>
      <c r="E608" s="36" t="s">
        <v>98</v>
      </c>
      <c r="F608" s="36" t="s">
        <v>238</v>
      </c>
      <c r="G608" s="37" t="s">
        <v>31</v>
      </c>
      <c r="H608" s="61">
        <f>H609</f>
        <v>2515230</v>
      </c>
      <c r="I608" s="61">
        <f t="shared" si="872"/>
        <v>2612639.1999999997</v>
      </c>
      <c r="J608" s="61">
        <f t="shared" si="872"/>
        <v>2713944.77</v>
      </c>
      <c r="K608" s="61">
        <f t="shared" si="872"/>
        <v>0</v>
      </c>
      <c r="L608" s="61">
        <f t="shared" si="872"/>
        <v>0</v>
      </c>
      <c r="M608" s="61">
        <f t="shared" si="872"/>
        <v>0</v>
      </c>
      <c r="N608" s="61">
        <f t="shared" si="784"/>
        <v>2515230</v>
      </c>
      <c r="O608" s="61">
        <f t="shared" si="785"/>
        <v>2612639.1999999997</v>
      </c>
      <c r="P608" s="61">
        <f t="shared" si="786"/>
        <v>2713944.77</v>
      </c>
      <c r="Q608" s="61">
        <f t="shared" si="873"/>
        <v>106000</v>
      </c>
      <c r="R608" s="61">
        <f t="shared" si="873"/>
        <v>0</v>
      </c>
      <c r="S608" s="61">
        <f t="shared" si="873"/>
        <v>0</v>
      </c>
      <c r="T608" s="61">
        <f t="shared" si="770"/>
        <v>2621230</v>
      </c>
      <c r="U608" s="61">
        <f t="shared" si="771"/>
        <v>2612639.1999999997</v>
      </c>
      <c r="V608" s="61">
        <f t="shared" si="772"/>
        <v>2713944.77</v>
      </c>
      <c r="W608" s="61">
        <f t="shared" si="874"/>
        <v>0</v>
      </c>
      <c r="X608" s="61">
        <f t="shared" si="874"/>
        <v>0</v>
      </c>
      <c r="Y608" s="61">
        <f t="shared" si="874"/>
        <v>0</v>
      </c>
      <c r="Z608" s="61">
        <f t="shared" si="773"/>
        <v>2621230</v>
      </c>
      <c r="AA608" s="61">
        <f t="shared" si="774"/>
        <v>2612639.1999999997</v>
      </c>
      <c r="AB608" s="61">
        <f t="shared" si="775"/>
        <v>2713944.77</v>
      </c>
    </row>
    <row r="609" spans="1:28" customFormat="1" ht="26.4">
      <c r="A609" s="116"/>
      <c r="B609" s="72" t="s">
        <v>33</v>
      </c>
      <c r="C609" s="36" t="s">
        <v>51</v>
      </c>
      <c r="D609" s="36" t="s">
        <v>20</v>
      </c>
      <c r="E609" s="36" t="s">
        <v>98</v>
      </c>
      <c r="F609" s="36" t="s">
        <v>238</v>
      </c>
      <c r="G609" s="37" t="s">
        <v>32</v>
      </c>
      <c r="H609" s="61">
        <v>2515230</v>
      </c>
      <c r="I609" s="61">
        <v>2612639.1999999997</v>
      </c>
      <c r="J609" s="61">
        <v>2713944.77</v>
      </c>
      <c r="K609" s="61"/>
      <c r="L609" s="61"/>
      <c r="M609" s="61"/>
      <c r="N609" s="61">
        <f t="shared" si="784"/>
        <v>2515230</v>
      </c>
      <c r="O609" s="61">
        <f t="shared" si="785"/>
        <v>2612639.1999999997</v>
      </c>
      <c r="P609" s="61">
        <f t="shared" si="786"/>
        <v>2713944.77</v>
      </c>
      <c r="Q609" s="61">
        <v>106000</v>
      </c>
      <c r="R609" s="61"/>
      <c r="S609" s="61"/>
      <c r="T609" s="61">
        <f t="shared" si="770"/>
        <v>2621230</v>
      </c>
      <c r="U609" s="61">
        <f t="shared" si="771"/>
        <v>2612639.1999999997</v>
      </c>
      <c r="V609" s="61">
        <f t="shared" si="772"/>
        <v>2713944.77</v>
      </c>
      <c r="W609" s="61"/>
      <c r="X609" s="61"/>
      <c r="Y609" s="61"/>
      <c r="Z609" s="61">
        <f t="shared" si="773"/>
        <v>2621230</v>
      </c>
      <c r="AA609" s="61">
        <f t="shared" si="774"/>
        <v>2612639.1999999997</v>
      </c>
      <c r="AB609" s="61">
        <f t="shared" si="775"/>
        <v>2713944.77</v>
      </c>
    </row>
    <row r="610" spans="1:28" customFormat="1">
      <c r="A610" s="116"/>
      <c r="B610" s="160" t="s">
        <v>239</v>
      </c>
      <c r="C610" s="36" t="s">
        <v>51</v>
      </c>
      <c r="D610" s="36" t="s">
        <v>20</v>
      </c>
      <c r="E610" s="36" t="s">
        <v>98</v>
      </c>
      <c r="F610" s="36" t="s">
        <v>240</v>
      </c>
      <c r="G610" s="37"/>
      <c r="H610" s="61">
        <f>H611</f>
        <v>229000</v>
      </c>
      <c r="I610" s="61">
        <f t="shared" ref="I610:M611" si="875">I611</f>
        <v>229000</v>
      </c>
      <c r="J610" s="61">
        <f t="shared" si="875"/>
        <v>229000</v>
      </c>
      <c r="K610" s="61">
        <f t="shared" si="875"/>
        <v>0</v>
      </c>
      <c r="L610" s="61">
        <f t="shared" si="875"/>
        <v>0</v>
      </c>
      <c r="M610" s="61">
        <f t="shared" si="875"/>
        <v>0</v>
      </c>
      <c r="N610" s="61">
        <f t="shared" si="784"/>
        <v>229000</v>
      </c>
      <c r="O610" s="61">
        <f t="shared" si="785"/>
        <v>229000</v>
      </c>
      <c r="P610" s="61">
        <f t="shared" si="786"/>
        <v>229000</v>
      </c>
      <c r="Q610" s="61">
        <f t="shared" ref="Q610:S611" si="876">Q611</f>
        <v>1000000</v>
      </c>
      <c r="R610" s="61">
        <f t="shared" si="876"/>
        <v>0</v>
      </c>
      <c r="S610" s="61">
        <f t="shared" si="876"/>
        <v>0</v>
      </c>
      <c r="T610" s="61">
        <f t="shared" si="770"/>
        <v>1229000</v>
      </c>
      <c r="U610" s="61">
        <f t="shared" si="771"/>
        <v>229000</v>
      </c>
      <c r="V610" s="61">
        <f t="shared" si="772"/>
        <v>229000</v>
      </c>
      <c r="W610" s="61">
        <f t="shared" ref="W610:Y611" si="877">W611</f>
        <v>0</v>
      </c>
      <c r="X610" s="61">
        <f t="shared" si="877"/>
        <v>0</v>
      </c>
      <c r="Y610" s="61">
        <f t="shared" si="877"/>
        <v>0</v>
      </c>
      <c r="Z610" s="61">
        <f t="shared" si="773"/>
        <v>1229000</v>
      </c>
      <c r="AA610" s="61">
        <f t="shared" si="774"/>
        <v>229000</v>
      </c>
      <c r="AB610" s="61">
        <f t="shared" si="775"/>
        <v>229000</v>
      </c>
    </row>
    <row r="611" spans="1:28" customFormat="1" ht="26.4">
      <c r="A611" s="116"/>
      <c r="B611" s="127" t="s">
        <v>172</v>
      </c>
      <c r="C611" s="36" t="s">
        <v>51</v>
      </c>
      <c r="D611" s="36" t="s">
        <v>20</v>
      </c>
      <c r="E611" s="36" t="s">
        <v>98</v>
      </c>
      <c r="F611" s="36" t="s">
        <v>240</v>
      </c>
      <c r="G611" s="37" t="s">
        <v>31</v>
      </c>
      <c r="H611" s="61">
        <f>H612</f>
        <v>229000</v>
      </c>
      <c r="I611" s="61">
        <f t="shared" si="875"/>
        <v>229000</v>
      </c>
      <c r="J611" s="61">
        <f t="shared" si="875"/>
        <v>229000</v>
      </c>
      <c r="K611" s="61">
        <f t="shared" si="875"/>
        <v>0</v>
      </c>
      <c r="L611" s="61">
        <f t="shared" si="875"/>
        <v>0</v>
      </c>
      <c r="M611" s="61">
        <f t="shared" si="875"/>
        <v>0</v>
      </c>
      <c r="N611" s="61">
        <f t="shared" si="784"/>
        <v>229000</v>
      </c>
      <c r="O611" s="61">
        <f t="shared" si="785"/>
        <v>229000</v>
      </c>
      <c r="P611" s="61">
        <f t="shared" si="786"/>
        <v>229000</v>
      </c>
      <c r="Q611" s="61">
        <f t="shared" si="876"/>
        <v>1000000</v>
      </c>
      <c r="R611" s="61">
        <f t="shared" si="876"/>
        <v>0</v>
      </c>
      <c r="S611" s="61">
        <f t="shared" si="876"/>
        <v>0</v>
      </c>
      <c r="T611" s="61">
        <f t="shared" si="770"/>
        <v>1229000</v>
      </c>
      <c r="U611" s="61">
        <f t="shared" si="771"/>
        <v>229000</v>
      </c>
      <c r="V611" s="61">
        <f t="shared" si="772"/>
        <v>229000</v>
      </c>
      <c r="W611" s="61">
        <f t="shared" si="877"/>
        <v>0</v>
      </c>
      <c r="X611" s="61">
        <f t="shared" si="877"/>
        <v>0</v>
      </c>
      <c r="Y611" s="61">
        <f t="shared" si="877"/>
        <v>0</v>
      </c>
      <c r="Z611" s="61">
        <f t="shared" si="773"/>
        <v>1229000</v>
      </c>
      <c r="AA611" s="61">
        <f t="shared" si="774"/>
        <v>229000</v>
      </c>
      <c r="AB611" s="61">
        <f t="shared" si="775"/>
        <v>229000</v>
      </c>
    </row>
    <row r="612" spans="1:28" customFormat="1" ht="26.4">
      <c r="A612" s="116"/>
      <c r="B612" s="72" t="s">
        <v>33</v>
      </c>
      <c r="C612" s="36" t="s">
        <v>51</v>
      </c>
      <c r="D612" s="36" t="s">
        <v>20</v>
      </c>
      <c r="E612" s="36" t="s">
        <v>98</v>
      </c>
      <c r="F612" s="36" t="s">
        <v>240</v>
      </c>
      <c r="G612" s="37" t="s">
        <v>32</v>
      </c>
      <c r="H612" s="61">
        <v>229000</v>
      </c>
      <c r="I612" s="61">
        <v>229000</v>
      </c>
      <c r="J612" s="61">
        <v>229000</v>
      </c>
      <c r="K612" s="61"/>
      <c r="L612" s="61"/>
      <c r="M612" s="61"/>
      <c r="N612" s="61">
        <f t="shared" si="784"/>
        <v>229000</v>
      </c>
      <c r="O612" s="61">
        <f t="shared" si="785"/>
        <v>229000</v>
      </c>
      <c r="P612" s="61">
        <f t="shared" si="786"/>
        <v>229000</v>
      </c>
      <c r="Q612" s="61">
        <v>1000000</v>
      </c>
      <c r="R612" s="61"/>
      <c r="S612" s="61"/>
      <c r="T612" s="61">
        <f t="shared" si="770"/>
        <v>1229000</v>
      </c>
      <c r="U612" s="61">
        <f t="shared" si="771"/>
        <v>229000</v>
      </c>
      <c r="V612" s="61">
        <f t="shared" si="772"/>
        <v>229000</v>
      </c>
      <c r="W612" s="61"/>
      <c r="X612" s="61"/>
      <c r="Y612" s="61"/>
      <c r="Z612" s="61">
        <f t="shared" si="773"/>
        <v>1229000</v>
      </c>
      <c r="AA612" s="61">
        <f t="shared" si="774"/>
        <v>229000</v>
      </c>
      <c r="AB612" s="61">
        <f t="shared" si="775"/>
        <v>229000</v>
      </c>
    </row>
    <row r="613" spans="1:28" customFormat="1">
      <c r="A613" s="116"/>
      <c r="B613" s="72" t="s">
        <v>241</v>
      </c>
      <c r="C613" s="36" t="s">
        <v>51</v>
      </c>
      <c r="D613" s="36" t="s">
        <v>20</v>
      </c>
      <c r="E613" s="36" t="s">
        <v>98</v>
      </c>
      <c r="F613" s="36" t="s">
        <v>242</v>
      </c>
      <c r="G613" s="37"/>
      <c r="H613" s="61">
        <f>H616+H614+H618</f>
        <v>19977400</v>
      </c>
      <c r="I613" s="61">
        <f t="shared" ref="I613:J613" si="878">I616+I614+I618</f>
        <v>20320309</v>
      </c>
      <c r="J613" s="61">
        <f t="shared" si="878"/>
        <v>20674128.380000003</v>
      </c>
      <c r="K613" s="61">
        <f t="shared" ref="K613:M613" si="879">K616+K614+K618</f>
        <v>0</v>
      </c>
      <c r="L613" s="61">
        <f t="shared" si="879"/>
        <v>0</v>
      </c>
      <c r="M613" s="61">
        <f t="shared" si="879"/>
        <v>0</v>
      </c>
      <c r="N613" s="61">
        <f t="shared" si="784"/>
        <v>19977400</v>
      </c>
      <c r="O613" s="61">
        <f t="shared" si="785"/>
        <v>20320309</v>
      </c>
      <c r="P613" s="61">
        <f t="shared" si="786"/>
        <v>20674128.380000003</v>
      </c>
      <c r="Q613" s="61">
        <f t="shared" ref="Q613:S613" si="880">Q616+Q614+Q618</f>
        <v>-106000</v>
      </c>
      <c r="R613" s="61">
        <f t="shared" si="880"/>
        <v>0</v>
      </c>
      <c r="S613" s="61">
        <f t="shared" si="880"/>
        <v>0</v>
      </c>
      <c r="T613" s="61">
        <f t="shared" si="770"/>
        <v>19871400</v>
      </c>
      <c r="U613" s="61">
        <f t="shared" si="771"/>
        <v>20320309</v>
      </c>
      <c r="V613" s="61">
        <f t="shared" si="772"/>
        <v>20674128.380000003</v>
      </c>
      <c r="W613" s="61">
        <f t="shared" ref="W613:Y613" si="881">W616+W614+W618</f>
        <v>0</v>
      </c>
      <c r="X613" s="61">
        <f t="shared" si="881"/>
        <v>0</v>
      </c>
      <c r="Y613" s="61">
        <f t="shared" si="881"/>
        <v>0</v>
      </c>
      <c r="Z613" s="61">
        <f t="shared" si="773"/>
        <v>19871400</v>
      </c>
      <c r="AA613" s="61">
        <f t="shared" si="774"/>
        <v>20320309</v>
      </c>
      <c r="AB613" s="61">
        <f t="shared" si="775"/>
        <v>20674128.380000003</v>
      </c>
    </row>
    <row r="614" spans="1:28" customFormat="1" ht="39.6">
      <c r="A614" s="116"/>
      <c r="B614" s="72" t="s">
        <v>49</v>
      </c>
      <c r="C614" s="36" t="s">
        <v>51</v>
      </c>
      <c r="D614" s="36" t="s">
        <v>20</v>
      </c>
      <c r="E614" s="36" t="s">
        <v>98</v>
      </c>
      <c r="F614" s="36" t="s">
        <v>242</v>
      </c>
      <c r="G614" s="37" t="s">
        <v>47</v>
      </c>
      <c r="H614" s="61">
        <f>H615</f>
        <v>9760000</v>
      </c>
      <c r="I614" s="61">
        <f t="shared" ref="I614:M614" si="882">I615</f>
        <v>9856899</v>
      </c>
      <c r="J614" s="61">
        <f t="shared" si="882"/>
        <v>9954867.9900000002</v>
      </c>
      <c r="K614" s="61">
        <f t="shared" si="882"/>
        <v>0</v>
      </c>
      <c r="L614" s="61">
        <f t="shared" si="882"/>
        <v>0</v>
      </c>
      <c r="M614" s="61">
        <f t="shared" si="882"/>
        <v>0</v>
      </c>
      <c r="N614" s="61">
        <f t="shared" si="784"/>
        <v>9760000</v>
      </c>
      <c r="O614" s="61">
        <f t="shared" si="785"/>
        <v>9856899</v>
      </c>
      <c r="P614" s="61">
        <f t="shared" si="786"/>
        <v>9954867.9900000002</v>
      </c>
      <c r="Q614" s="61">
        <f t="shared" ref="Q614:S614" si="883">Q615</f>
        <v>0</v>
      </c>
      <c r="R614" s="61">
        <f t="shared" si="883"/>
        <v>0</v>
      </c>
      <c r="S614" s="61">
        <f t="shared" si="883"/>
        <v>0</v>
      </c>
      <c r="T614" s="61">
        <f t="shared" si="770"/>
        <v>9760000</v>
      </c>
      <c r="U614" s="61">
        <f t="shared" si="771"/>
        <v>9856899</v>
      </c>
      <c r="V614" s="61">
        <f t="shared" si="772"/>
        <v>9954867.9900000002</v>
      </c>
      <c r="W614" s="61">
        <f t="shared" ref="W614:Y614" si="884">W615</f>
        <v>0</v>
      </c>
      <c r="X614" s="61">
        <f t="shared" si="884"/>
        <v>0</v>
      </c>
      <c r="Y614" s="61">
        <f t="shared" si="884"/>
        <v>0</v>
      </c>
      <c r="Z614" s="61">
        <f t="shared" si="773"/>
        <v>9760000</v>
      </c>
      <c r="AA614" s="61">
        <f t="shared" si="774"/>
        <v>9856899</v>
      </c>
      <c r="AB614" s="61">
        <f t="shared" si="775"/>
        <v>9954867.9900000002</v>
      </c>
    </row>
    <row r="615" spans="1:28" customFormat="1">
      <c r="A615" s="116"/>
      <c r="B615" s="72" t="s">
        <v>62</v>
      </c>
      <c r="C615" s="36" t="s">
        <v>51</v>
      </c>
      <c r="D615" s="36" t="s">
        <v>20</v>
      </c>
      <c r="E615" s="36" t="s">
        <v>98</v>
      </c>
      <c r="F615" s="36" t="s">
        <v>242</v>
      </c>
      <c r="G615" s="37" t="s">
        <v>63</v>
      </c>
      <c r="H615" s="61">
        <v>9760000</v>
      </c>
      <c r="I615" s="61">
        <v>9856899</v>
      </c>
      <c r="J615" s="61">
        <v>9954867.9900000002</v>
      </c>
      <c r="K615" s="61"/>
      <c r="L615" s="61"/>
      <c r="M615" s="61"/>
      <c r="N615" s="61">
        <f t="shared" si="784"/>
        <v>9760000</v>
      </c>
      <c r="O615" s="61">
        <f t="shared" si="785"/>
        <v>9856899</v>
      </c>
      <c r="P615" s="61">
        <f t="shared" si="786"/>
        <v>9954867.9900000002</v>
      </c>
      <c r="Q615" s="61"/>
      <c r="R615" s="61"/>
      <c r="S615" s="61"/>
      <c r="T615" s="61">
        <f t="shared" si="770"/>
        <v>9760000</v>
      </c>
      <c r="U615" s="61">
        <f t="shared" si="771"/>
        <v>9856899</v>
      </c>
      <c r="V615" s="61">
        <f t="shared" si="772"/>
        <v>9954867.9900000002</v>
      </c>
      <c r="W615" s="61"/>
      <c r="X615" s="61"/>
      <c r="Y615" s="61"/>
      <c r="Z615" s="61">
        <f t="shared" si="773"/>
        <v>9760000</v>
      </c>
      <c r="AA615" s="61">
        <f t="shared" si="774"/>
        <v>9856899</v>
      </c>
      <c r="AB615" s="61">
        <f t="shared" si="775"/>
        <v>9954867.9900000002</v>
      </c>
    </row>
    <row r="616" spans="1:28" customFormat="1" ht="26.4">
      <c r="A616" s="116"/>
      <c r="B616" s="127" t="s">
        <v>172</v>
      </c>
      <c r="C616" s="36" t="s">
        <v>51</v>
      </c>
      <c r="D616" s="36" t="s">
        <v>20</v>
      </c>
      <c r="E616" s="36" t="s">
        <v>98</v>
      </c>
      <c r="F616" s="36" t="s">
        <v>242</v>
      </c>
      <c r="G616" s="37" t="s">
        <v>31</v>
      </c>
      <c r="H616" s="61">
        <f>H617</f>
        <v>10212400</v>
      </c>
      <c r="I616" s="61">
        <f t="shared" ref="I616:M616" si="885">I617</f>
        <v>10458410</v>
      </c>
      <c r="J616" s="61">
        <f t="shared" si="885"/>
        <v>10714260.390000001</v>
      </c>
      <c r="K616" s="61">
        <f t="shared" si="885"/>
        <v>0</v>
      </c>
      <c r="L616" s="61">
        <f t="shared" si="885"/>
        <v>0</v>
      </c>
      <c r="M616" s="61">
        <f t="shared" si="885"/>
        <v>0</v>
      </c>
      <c r="N616" s="61">
        <f t="shared" si="784"/>
        <v>10212400</v>
      </c>
      <c r="O616" s="61">
        <f t="shared" si="785"/>
        <v>10458410</v>
      </c>
      <c r="P616" s="61">
        <f t="shared" si="786"/>
        <v>10714260.390000001</v>
      </c>
      <c r="Q616" s="61">
        <f t="shared" ref="Q616:S616" si="886">Q617</f>
        <v>-106000</v>
      </c>
      <c r="R616" s="61">
        <f t="shared" si="886"/>
        <v>0</v>
      </c>
      <c r="S616" s="61">
        <f t="shared" si="886"/>
        <v>0</v>
      </c>
      <c r="T616" s="61">
        <f t="shared" si="770"/>
        <v>10106400</v>
      </c>
      <c r="U616" s="61">
        <f t="shared" si="771"/>
        <v>10458410</v>
      </c>
      <c r="V616" s="61">
        <f t="shared" si="772"/>
        <v>10714260.390000001</v>
      </c>
      <c r="W616" s="61">
        <f t="shared" ref="W616:Y616" si="887">W617</f>
        <v>0</v>
      </c>
      <c r="X616" s="61">
        <f t="shared" si="887"/>
        <v>0</v>
      </c>
      <c r="Y616" s="61">
        <f t="shared" si="887"/>
        <v>0</v>
      </c>
      <c r="Z616" s="61">
        <f t="shared" si="773"/>
        <v>10106400</v>
      </c>
      <c r="AA616" s="61">
        <f t="shared" si="774"/>
        <v>10458410</v>
      </c>
      <c r="AB616" s="61">
        <f t="shared" si="775"/>
        <v>10714260.390000001</v>
      </c>
    </row>
    <row r="617" spans="1:28" customFormat="1" ht="26.4">
      <c r="A617" s="116"/>
      <c r="B617" s="72" t="s">
        <v>33</v>
      </c>
      <c r="C617" s="36" t="s">
        <v>51</v>
      </c>
      <c r="D617" s="36" t="s">
        <v>20</v>
      </c>
      <c r="E617" s="36" t="s">
        <v>98</v>
      </c>
      <c r="F617" s="36" t="s">
        <v>242</v>
      </c>
      <c r="G617" s="37" t="s">
        <v>32</v>
      </c>
      <c r="H617" s="61">
        <v>10212400</v>
      </c>
      <c r="I617" s="61">
        <v>10458410</v>
      </c>
      <c r="J617" s="61">
        <v>10714260.390000001</v>
      </c>
      <c r="K617" s="61"/>
      <c r="L617" s="61"/>
      <c r="M617" s="61"/>
      <c r="N617" s="61">
        <f t="shared" si="784"/>
        <v>10212400</v>
      </c>
      <c r="O617" s="61">
        <f t="shared" si="785"/>
        <v>10458410</v>
      </c>
      <c r="P617" s="61">
        <f t="shared" si="786"/>
        <v>10714260.390000001</v>
      </c>
      <c r="Q617" s="61">
        <v>-106000</v>
      </c>
      <c r="R617" s="61"/>
      <c r="S617" s="61"/>
      <c r="T617" s="61">
        <f t="shared" si="770"/>
        <v>10106400</v>
      </c>
      <c r="U617" s="61">
        <f t="shared" si="771"/>
        <v>10458410</v>
      </c>
      <c r="V617" s="61">
        <f t="shared" si="772"/>
        <v>10714260.390000001</v>
      </c>
      <c r="W617" s="61"/>
      <c r="X617" s="61"/>
      <c r="Y617" s="61"/>
      <c r="Z617" s="61">
        <f t="shared" si="773"/>
        <v>10106400</v>
      </c>
      <c r="AA617" s="61">
        <f t="shared" si="774"/>
        <v>10458410</v>
      </c>
      <c r="AB617" s="61">
        <f t="shared" si="775"/>
        <v>10714260.390000001</v>
      </c>
    </row>
    <row r="618" spans="1:28" customFormat="1">
      <c r="A618" s="116"/>
      <c r="B618" s="72" t="s">
        <v>45</v>
      </c>
      <c r="C618" s="36" t="s">
        <v>51</v>
      </c>
      <c r="D618" s="36" t="s">
        <v>20</v>
      </c>
      <c r="E618" s="36" t="s">
        <v>98</v>
      </c>
      <c r="F618" s="36" t="s">
        <v>242</v>
      </c>
      <c r="G618" s="37" t="s">
        <v>43</v>
      </c>
      <c r="H618" s="61">
        <f>H619</f>
        <v>5000</v>
      </c>
      <c r="I618" s="61">
        <f t="shared" ref="I618:M618" si="888">I619</f>
        <v>5000</v>
      </c>
      <c r="J618" s="61">
        <f t="shared" si="888"/>
        <v>5000</v>
      </c>
      <c r="K618" s="61">
        <f t="shared" si="888"/>
        <v>0</v>
      </c>
      <c r="L618" s="61">
        <f t="shared" si="888"/>
        <v>0</v>
      </c>
      <c r="M618" s="61">
        <f t="shared" si="888"/>
        <v>0</v>
      </c>
      <c r="N618" s="61">
        <f t="shared" si="784"/>
        <v>5000</v>
      </c>
      <c r="O618" s="61">
        <f t="shared" si="785"/>
        <v>5000</v>
      </c>
      <c r="P618" s="61">
        <f t="shared" si="786"/>
        <v>5000</v>
      </c>
      <c r="Q618" s="61">
        <f t="shared" ref="Q618:S618" si="889">Q619</f>
        <v>0</v>
      </c>
      <c r="R618" s="61">
        <f t="shared" si="889"/>
        <v>0</v>
      </c>
      <c r="S618" s="61">
        <f t="shared" si="889"/>
        <v>0</v>
      </c>
      <c r="T618" s="61">
        <f t="shared" ref="T618:T670" si="890">N618+Q618</f>
        <v>5000</v>
      </c>
      <c r="U618" s="61">
        <f t="shared" ref="U618:U670" si="891">O618+R618</f>
        <v>5000</v>
      </c>
      <c r="V618" s="61">
        <f t="shared" ref="V618:V670" si="892">P618+S618</f>
        <v>5000</v>
      </c>
      <c r="W618" s="61">
        <f t="shared" ref="W618:Y618" si="893">W619</f>
        <v>0</v>
      </c>
      <c r="X618" s="61">
        <f t="shared" si="893"/>
        <v>0</v>
      </c>
      <c r="Y618" s="61">
        <f t="shared" si="893"/>
        <v>0</v>
      </c>
      <c r="Z618" s="61">
        <f t="shared" ref="Z618:Z670" si="894">T618+W618</f>
        <v>5000</v>
      </c>
      <c r="AA618" s="61">
        <f t="shared" ref="AA618:AA670" si="895">U618+X618</f>
        <v>5000</v>
      </c>
      <c r="AB618" s="61">
        <f t="shared" ref="AB618:AB670" si="896">V618+Y618</f>
        <v>5000</v>
      </c>
    </row>
    <row r="619" spans="1:28" customFormat="1">
      <c r="A619" s="116"/>
      <c r="B619" s="143" t="s">
        <v>54</v>
      </c>
      <c r="C619" s="36" t="s">
        <v>51</v>
      </c>
      <c r="D619" s="36" t="s">
        <v>20</v>
      </c>
      <c r="E619" s="36" t="s">
        <v>98</v>
      </c>
      <c r="F619" s="36" t="s">
        <v>242</v>
      </c>
      <c r="G619" s="37" t="s">
        <v>55</v>
      </c>
      <c r="H619" s="61">
        <v>5000</v>
      </c>
      <c r="I619" s="61">
        <v>5000</v>
      </c>
      <c r="J619" s="61">
        <v>5000</v>
      </c>
      <c r="K619" s="61"/>
      <c r="L619" s="61"/>
      <c r="M619" s="61"/>
      <c r="N619" s="61">
        <f t="shared" si="784"/>
        <v>5000</v>
      </c>
      <c r="O619" s="61">
        <f t="shared" si="785"/>
        <v>5000</v>
      </c>
      <c r="P619" s="61">
        <f t="shared" si="786"/>
        <v>5000</v>
      </c>
      <c r="Q619" s="61"/>
      <c r="R619" s="61"/>
      <c r="S619" s="61"/>
      <c r="T619" s="61">
        <f t="shared" si="890"/>
        <v>5000</v>
      </c>
      <c r="U619" s="61">
        <f t="shared" si="891"/>
        <v>5000</v>
      </c>
      <c r="V619" s="61">
        <f t="shared" si="892"/>
        <v>5000</v>
      </c>
      <c r="W619" s="61"/>
      <c r="X619" s="61"/>
      <c r="Y619" s="61"/>
      <c r="Z619" s="61">
        <f t="shared" si="894"/>
        <v>5000</v>
      </c>
      <c r="AA619" s="61">
        <f t="shared" si="895"/>
        <v>5000</v>
      </c>
      <c r="AB619" s="61">
        <f t="shared" si="896"/>
        <v>5000</v>
      </c>
    </row>
    <row r="620" spans="1:28" customFormat="1" ht="26.4" hidden="1">
      <c r="A620" s="116"/>
      <c r="B620" s="75" t="s">
        <v>243</v>
      </c>
      <c r="C620" s="36" t="s">
        <v>51</v>
      </c>
      <c r="D620" s="36" t="s">
        <v>20</v>
      </c>
      <c r="E620" s="36" t="s">
        <v>98</v>
      </c>
      <c r="F620" s="36" t="s">
        <v>244</v>
      </c>
      <c r="G620" s="37"/>
      <c r="H620" s="61">
        <f>H621</f>
        <v>0</v>
      </c>
      <c r="I620" s="61">
        <f t="shared" ref="I620:J621" si="897">I621</f>
        <v>0</v>
      </c>
      <c r="J620" s="61">
        <f t="shared" si="897"/>
        <v>0</v>
      </c>
      <c r="K620" s="61"/>
      <c r="L620" s="61"/>
      <c r="M620" s="61"/>
      <c r="N620" s="61">
        <f t="shared" si="784"/>
        <v>0</v>
      </c>
      <c r="O620" s="61">
        <f t="shared" si="785"/>
        <v>0</v>
      </c>
      <c r="P620" s="61">
        <f t="shared" si="786"/>
        <v>0</v>
      </c>
      <c r="Q620" s="61"/>
      <c r="R620" s="61"/>
      <c r="S620" s="61"/>
      <c r="T620" s="61">
        <f t="shared" si="890"/>
        <v>0</v>
      </c>
      <c r="U620" s="61">
        <f t="shared" si="891"/>
        <v>0</v>
      </c>
      <c r="V620" s="61">
        <f t="shared" si="892"/>
        <v>0</v>
      </c>
      <c r="W620" s="61"/>
      <c r="X620" s="61"/>
      <c r="Y620" s="61"/>
      <c r="Z620" s="61">
        <f t="shared" si="894"/>
        <v>0</v>
      </c>
      <c r="AA620" s="61">
        <f t="shared" si="895"/>
        <v>0</v>
      </c>
      <c r="AB620" s="61">
        <f t="shared" si="896"/>
        <v>0</v>
      </c>
    </row>
    <row r="621" spans="1:28" customFormat="1" ht="26.4" hidden="1">
      <c r="A621" s="116"/>
      <c r="B621" s="127" t="s">
        <v>172</v>
      </c>
      <c r="C621" s="36" t="s">
        <v>51</v>
      </c>
      <c r="D621" s="36" t="s">
        <v>20</v>
      </c>
      <c r="E621" s="36" t="s">
        <v>98</v>
      </c>
      <c r="F621" s="36" t="s">
        <v>244</v>
      </c>
      <c r="G621" s="37" t="s">
        <v>31</v>
      </c>
      <c r="H621" s="61">
        <f>H622</f>
        <v>0</v>
      </c>
      <c r="I621" s="61">
        <f t="shared" si="897"/>
        <v>0</v>
      </c>
      <c r="J621" s="61">
        <f t="shared" si="897"/>
        <v>0</v>
      </c>
      <c r="K621" s="61"/>
      <c r="L621" s="61"/>
      <c r="M621" s="61"/>
      <c r="N621" s="61">
        <f t="shared" si="784"/>
        <v>0</v>
      </c>
      <c r="O621" s="61">
        <f t="shared" si="785"/>
        <v>0</v>
      </c>
      <c r="P621" s="61">
        <f t="shared" si="786"/>
        <v>0</v>
      </c>
      <c r="Q621" s="61"/>
      <c r="R621" s="61"/>
      <c r="S621" s="61"/>
      <c r="T621" s="61">
        <f t="shared" si="890"/>
        <v>0</v>
      </c>
      <c r="U621" s="61">
        <f t="shared" si="891"/>
        <v>0</v>
      </c>
      <c r="V621" s="61">
        <f t="shared" si="892"/>
        <v>0</v>
      </c>
      <c r="W621" s="61"/>
      <c r="X621" s="61"/>
      <c r="Y621" s="61"/>
      <c r="Z621" s="61">
        <f t="shared" si="894"/>
        <v>0</v>
      </c>
      <c r="AA621" s="61">
        <f t="shared" si="895"/>
        <v>0</v>
      </c>
      <c r="AB621" s="61">
        <f t="shared" si="896"/>
        <v>0</v>
      </c>
    </row>
    <row r="622" spans="1:28" customFormat="1" ht="26.4" hidden="1">
      <c r="A622" s="116"/>
      <c r="B622" s="72" t="s">
        <v>33</v>
      </c>
      <c r="C622" s="36" t="s">
        <v>51</v>
      </c>
      <c r="D622" s="36" t="s">
        <v>20</v>
      </c>
      <c r="E622" s="36" t="s">
        <v>98</v>
      </c>
      <c r="F622" s="36" t="s">
        <v>244</v>
      </c>
      <c r="G622" s="37" t="s">
        <v>32</v>
      </c>
      <c r="H622" s="62"/>
      <c r="I622" s="61"/>
      <c r="J622" s="61"/>
      <c r="K622" s="61"/>
      <c r="L622" s="61"/>
      <c r="M622" s="61"/>
      <c r="N622" s="61">
        <f t="shared" si="784"/>
        <v>0</v>
      </c>
      <c r="O622" s="61">
        <f t="shared" si="785"/>
        <v>0</v>
      </c>
      <c r="P622" s="61">
        <f t="shared" si="786"/>
        <v>0</v>
      </c>
      <c r="Q622" s="61"/>
      <c r="R622" s="61"/>
      <c r="S622" s="61"/>
      <c r="T622" s="61">
        <f t="shared" si="890"/>
        <v>0</v>
      </c>
      <c r="U622" s="61">
        <f t="shared" si="891"/>
        <v>0</v>
      </c>
      <c r="V622" s="61">
        <f t="shared" si="892"/>
        <v>0</v>
      </c>
      <c r="W622" s="61"/>
      <c r="X622" s="61"/>
      <c r="Y622" s="61"/>
      <c r="Z622" s="61">
        <f t="shared" si="894"/>
        <v>0</v>
      </c>
      <c r="AA622" s="61">
        <f t="shared" si="895"/>
        <v>0</v>
      </c>
      <c r="AB622" s="61">
        <f t="shared" si="896"/>
        <v>0</v>
      </c>
    </row>
    <row r="623" spans="1:28" customFormat="1">
      <c r="A623" s="116"/>
      <c r="B623" s="159" t="s">
        <v>225</v>
      </c>
      <c r="C623" s="36" t="s">
        <v>51</v>
      </c>
      <c r="D623" s="36" t="s">
        <v>20</v>
      </c>
      <c r="E623" s="36" t="s">
        <v>98</v>
      </c>
      <c r="F623" s="36" t="s">
        <v>124</v>
      </c>
      <c r="G623" s="37"/>
      <c r="H623" s="61">
        <f>H626</f>
        <v>2000000</v>
      </c>
      <c r="I623" s="61">
        <f t="shared" ref="I623:M623" si="898">I626</f>
        <v>2000000</v>
      </c>
      <c r="J623" s="61">
        <f t="shared" si="898"/>
        <v>2000000</v>
      </c>
      <c r="K623" s="61">
        <f t="shared" si="898"/>
        <v>-555000</v>
      </c>
      <c r="L623" s="61">
        <f t="shared" si="898"/>
        <v>0</v>
      </c>
      <c r="M623" s="61">
        <f t="shared" si="898"/>
        <v>0</v>
      </c>
      <c r="N623" s="61">
        <f t="shared" si="784"/>
        <v>1445000</v>
      </c>
      <c r="O623" s="61">
        <f t="shared" si="785"/>
        <v>2000000</v>
      </c>
      <c r="P623" s="61">
        <f t="shared" si="786"/>
        <v>2000000</v>
      </c>
      <c r="Q623" s="61">
        <f>Q626</f>
        <v>0</v>
      </c>
      <c r="R623" s="61">
        <f>R626</f>
        <v>0</v>
      </c>
      <c r="S623" s="61">
        <f>S626</f>
        <v>0</v>
      </c>
      <c r="T623" s="61">
        <f t="shared" si="890"/>
        <v>1445000</v>
      </c>
      <c r="U623" s="61">
        <f t="shared" si="891"/>
        <v>2000000</v>
      </c>
      <c r="V623" s="61">
        <f t="shared" si="892"/>
        <v>2000000</v>
      </c>
      <c r="W623" s="61">
        <f>W624+W626</f>
        <v>-599879.28</v>
      </c>
      <c r="X623" s="61">
        <f t="shared" ref="X623:Y623" si="899">X624+X626</f>
        <v>0</v>
      </c>
      <c r="Y623" s="61">
        <f t="shared" si="899"/>
        <v>0</v>
      </c>
      <c r="Z623" s="61">
        <f t="shared" si="894"/>
        <v>845120.72</v>
      </c>
      <c r="AA623" s="61">
        <f t="shared" si="895"/>
        <v>2000000</v>
      </c>
      <c r="AB623" s="61">
        <f t="shared" si="896"/>
        <v>2000000</v>
      </c>
    </row>
    <row r="624" spans="1:28" customFormat="1" ht="26.4">
      <c r="A624" s="116"/>
      <c r="B624" s="127" t="s">
        <v>172</v>
      </c>
      <c r="C624" s="36" t="s">
        <v>51</v>
      </c>
      <c r="D624" s="36" t="s">
        <v>20</v>
      </c>
      <c r="E624" s="36" t="s">
        <v>98</v>
      </c>
      <c r="F624" s="36" t="s">
        <v>124</v>
      </c>
      <c r="G624" s="37" t="s">
        <v>31</v>
      </c>
      <c r="H624" s="61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>
        <f>W625</f>
        <v>418367.4</v>
      </c>
      <c r="X624" s="61">
        <f t="shared" ref="X624:Y624" si="900">X625</f>
        <v>0</v>
      </c>
      <c r="Y624" s="61">
        <f t="shared" si="900"/>
        <v>0</v>
      </c>
      <c r="Z624" s="61">
        <f t="shared" ref="Z624:Z625" si="901">T624+W624</f>
        <v>418367.4</v>
      </c>
      <c r="AA624" s="61">
        <f t="shared" ref="AA624:AA625" si="902">U624+X624</f>
        <v>0</v>
      </c>
      <c r="AB624" s="61">
        <f t="shared" ref="AB624:AB625" si="903">V624+Y624</f>
        <v>0</v>
      </c>
    </row>
    <row r="625" spans="1:28" customFormat="1" ht="26.4">
      <c r="A625" s="116"/>
      <c r="B625" s="72" t="s">
        <v>33</v>
      </c>
      <c r="C625" s="36" t="s">
        <v>51</v>
      </c>
      <c r="D625" s="36" t="s">
        <v>20</v>
      </c>
      <c r="E625" s="36" t="s">
        <v>98</v>
      </c>
      <c r="F625" s="36" t="s">
        <v>124</v>
      </c>
      <c r="G625" s="37" t="s">
        <v>32</v>
      </c>
      <c r="H625" s="61"/>
      <c r="I625" s="61"/>
      <c r="J625" s="6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>
        <v>418367.4</v>
      </c>
      <c r="X625" s="61"/>
      <c r="Y625" s="61"/>
      <c r="Z625" s="61">
        <f t="shared" si="901"/>
        <v>418367.4</v>
      </c>
      <c r="AA625" s="61">
        <f t="shared" si="902"/>
        <v>0</v>
      </c>
      <c r="AB625" s="61">
        <f t="shared" si="903"/>
        <v>0</v>
      </c>
    </row>
    <row r="626" spans="1:28" customFormat="1">
      <c r="A626" s="116"/>
      <c r="B626" s="82" t="s">
        <v>45</v>
      </c>
      <c r="C626" s="36" t="s">
        <v>51</v>
      </c>
      <c r="D626" s="36" t="s">
        <v>20</v>
      </c>
      <c r="E626" s="36" t="s">
        <v>98</v>
      </c>
      <c r="F626" s="36" t="s">
        <v>124</v>
      </c>
      <c r="G626" s="37" t="s">
        <v>43</v>
      </c>
      <c r="H626" s="61">
        <f>H627</f>
        <v>2000000</v>
      </c>
      <c r="I626" s="61">
        <f t="shared" ref="I626:M626" si="904">I627</f>
        <v>2000000</v>
      </c>
      <c r="J626" s="61">
        <f t="shared" si="904"/>
        <v>2000000</v>
      </c>
      <c r="K626" s="61">
        <f t="shared" si="904"/>
        <v>-555000</v>
      </c>
      <c r="L626" s="61">
        <f t="shared" si="904"/>
        <v>0</v>
      </c>
      <c r="M626" s="61">
        <f t="shared" si="904"/>
        <v>0</v>
      </c>
      <c r="N626" s="61">
        <f t="shared" si="784"/>
        <v>1445000</v>
      </c>
      <c r="O626" s="61">
        <f t="shared" si="785"/>
        <v>2000000</v>
      </c>
      <c r="P626" s="61">
        <f t="shared" si="786"/>
        <v>2000000</v>
      </c>
      <c r="Q626" s="61">
        <f t="shared" ref="Q626:S626" si="905">Q627</f>
        <v>0</v>
      </c>
      <c r="R626" s="61">
        <f t="shared" si="905"/>
        <v>0</v>
      </c>
      <c r="S626" s="61">
        <f t="shared" si="905"/>
        <v>0</v>
      </c>
      <c r="T626" s="61">
        <f t="shared" si="890"/>
        <v>1445000</v>
      </c>
      <c r="U626" s="61">
        <f t="shared" si="891"/>
        <v>2000000</v>
      </c>
      <c r="V626" s="61">
        <f t="shared" si="892"/>
        <v>2000000</v>
      </c>
      <c r="W626" s="61">
        <f t="shared" ref="W626:Y626" si="906">W627</f>
        <v>-1018246.68</v>
      </c>
      <c r="X626" s="61">
        <f t="shared" si="906"/>
        <v>0</v>
      </c>
      <c r="Y626" s="61">
        <f t="shared" si="906"/>
        <v>0</v>
      </c>
      <c r="Z626" s="61">
        <f t="shared" si="894"/>
        <v>426753.31999999995</v>
      </c>
      <c r="AA626" s="61">
        <f t="shared" si="895"/>
        <v>2000000</v>
      </c>
      <c r="AB626" s="61">
        <f t="shared" si="896"/>
        <v>2000000</v>
      </c>
    </row>
    <row r="627" spans="1:28" customFormat="1">
      <c r="A627" s="116"/>
      <c r="B627" s="82" t="s">
        <v>59</v>
      </c>
      <c r="C627" s="36" t="s">
        <v>51</v>
      </c>
      <c r="D627" s="36" t="s">
        <v>20</v>
      </c>
      <c r="E627" s="36" t="s">
        <v>98</v>
      </c>
      <c r="F627" s="36" t="s">
        <v>124</v>
      </c>
      <c r="G627" s="37" t="s">
        <v>60</v>
      </c>
      <c r="H627" s="61">
        <v>2000000</v>
      </c>
      <c r="I627" s="61">
        <v>2000000</v>
      </c>
      <c r="J627" s="61">
        <v>2000000</v>
      </c>
      <c r="K627" s="61">
        <v>-555000</v>
      </c>
      <c r="L627" s="61"/>
      <c r="M627" s="61"/>
      <c r="N627" s="61">
        <f t="shared" si="784"/>
        <v>1445000</v>
      </c>
      <c r="O627" s="61">
        <f t="shared" si="785"/>
        <v>2000000</v>
      </c>
      <c r="P627" s="61">
        <f t="shared" si="786"/>
        <v>2000000</v>
      </c>
      <c r="Q627" s="61"/>
      <c r="R627" s="61"/>
      <c r="S627" s="61"/>
      <c r="T627" s="61">
        <f t="shared" si="890"/>
        <v>1445000</v>
      </c>
      <c r="U627" s="61">
        <f t="shared" si="891"/>
        <v>2000000</v>
      </c>
      <c r="V627" s="61">
        <f t="shared" si="892"/>
        <v>2000000</v>
      </c>
      <c r="W627" s="61">
        <v>-1018246.68</v>
      </c>
      <c r="X627" s="61"/>
      <c r="Y627" s="61"/>
      <c r="Z627" s="61">
        <f t="shared" si="894"/>
        <v>426753.31999999995</v>
      </c>
      <c r="AA627" s="61">
        <f t="shared" si="895"/>
        <v>2000000</v>
      </c>
      <c r="AB627" s="61">
        <f t="shared" si="896"/>
        <v>2000000</v>
      </c>
    </row>
    <row r="628" spans="1:28" customFormat="1" ht="39.6">
      <c r="A628" s="116"/>
      <c r="B628" s="82" t="s">
        <v>245</v>
      </c>
      <c r="C628" s="36" t="s">
        <v>51</v>
      </c>
      <c r="D628" s="36" t="s">
        <v>20</v>
      </c>
      <c r="E628" s="36" t="s">
        <v>98</v>
      </c>
      <c r="F628" s="36" t="s">
        <v>343</v>
      </c>
      <c r="G628" s="37"/>
      <c r="H628" s="61">
        <f>H629</f>
        <v>28798200</v>
      </c>
      <c r="I628" s="61">
        <f t="shared" ref="I628:M629" si="907">I629</f>
        <v>29859800</v>
      </c>
      <c r="J628" s="61">
        <f t="shared" si="907"/>
        <v>30832000</v>
      </c>
      <c r="K628" s="61">
        <f t="shared" si="907"/>
        <v>0</v>
      </c>
      <c r="L628" s="61">
        <f t="shared" si="907"/>
        <v>0</v>
      </c>
      <c r="M628" s="61">
        <f t="shared" si="907"/>
        <v>0</v>
      </c>
      <c r="N628" s="61">
        <f t="shared" si="784"/>
        <v>28798200</v>
      </c>
      <c r="O628" s="61">
        <f t="shared" si="785"/>
        <v>29859800</v>
      </c>
      <c r="P628" s="61">
        <f t="shared" si="786"/>
        <v>30832000</v>
      </c>
      <c r="Q628" s="61">
        <f t="shared" ref="Q628:S629" si="908">Q629</f>
        <v>5321207.59</v>
      </c>
      <c r="R628" s="61">
        <f t="shared" si="908"/>
        <v>0</v>
      </c>
      <c r="S628" s="61">
        <f t="shared" si="908"/>
        <v>0</v>
      </c>
      <c r="T628" s="61">
        <f t="shared" si="890"/>
        <v>34119407.590000004</v>
      </c>
      <c r="U628" s="61">
        <f t="shared" si="891"/>
        <v>29859800</v>
      </c>
      <c r="V628" s="61">
        <f t="shared" si="892"/>
        <v>30832000</v>
      </c>
      <c r="W628" s="61">
        <f t="shared" ref="W628:Y629" si="909">W629</f>
        <v>0</v>
      </c>
      <c r="X628" s="61">
        <f t="shared" si="909"/>
        <v>0</v>
      </c>
      <c r="Y628" s="61">
        <f t="shared" si="909"/>
        <v>0</v>
      </c>
      <c r="Z628" s="61">
        <f t="shared" si="894"/>
        <v>34119407.590000004</v>
      </c>
      <c r="AA628" s="61">
        <f t="shared" si="895"/>
        <v>29859800</v>
      </c>
      <c r="AB628" s="61">
        <f t="shared" si="896"/>
        <v>30832000</v>
      </c>
    </row>
    <row r="629" spans="1:28" customFormat="1" ht="26.4">
      <c r="A629" s="116"/>
      <c r="B629" s="127" t="s">
        <v>172</v>
      </c>
      <c r="C629" s="36" t="s">
        <v>51</v>
      </c>
      <c r="D629" s="36" t="s">
        <v>20</v>
      </c>
      <c r="E629" s="36" t="s">
        <v>98</v>
      </c>
      <c r="F629" s="36" t="s">
        <v>343</v>
      </c>
      <c r="G629" s="37" t="s">
        <v>31</v>
      </c>
      <c r="H629" s="61">
        <f>H630</f>
        <v>28798200</v>
      </c>
      <c r="I629" s="61">
        <f t="shared" si="907"/>
        <v>29859800</v>
      </c>
      <c r="J629" s="61">
        <f t="shared" si="907"/>
        <v>30832000</v>
      </c>
      <c r="K629" s="61">
        <f t="shared" si="907"/>
        <v>0</v>
      </c>
      <c r="L629" s="61">
        <f t="shared" si="907"/>
        <v>0</v>
      </c>
      <c r="M629" s="61">
        <f t="shared" si="907"/>
        <v>0</v>
      </c>
      <c r="N629" s="61">
        <f t="shared" ref="N629:N670" si="910">H629+K629</f>
        <v>28798200</v>
      </c>
      <c r="O629" s="61">
        <f t="shared" ref="O629:O670" si="911">I629+L629</f>
        <v>29859800</v>
      </c>
      <c r="P629" s="61">
        <f t="shared" ref="P629:P670" si="912">J629+M629</f>
        <v>30832000</v>
      </c>
      <c r="Q629" s="61">
        <f t="shared" si="908"/>
        <v>5321207.59</v>
      </c>
      <c r="R629" s="61">
        <f t="shared" si="908"/>
        <v>0</v>
      </c>
      <c r="S629" s="61">
        <f t="shared" si="908"/>
        <v>0</v>
      </c>
      <c r="T629" s="61">
        <f t="shared" si="890"/>
        <v>34119407.590000004</v>
      </c>
      <c r="U629" s="61">
        <f t="shared" si="891"/>
        <v>29859800</v>
      </c>
      <c r="V629" s="61">
        <f t="shared" si="892"/>
        <v>30832000</v>
      </c>
      <c r="W629" s="61">
        <f t="shared" si="909"/>
        <v>0</v>
      </c>
      <c r="X629" s="61">
        <f t="shared" si="909"/>
        <v>0</v>
      </c>
      <c r="Y629" s="61">
        <f t="shared" si="909"/>
        <v>0</v>
      </c>
      <c r="Z629" s="61">
        <f t="shared" si="894"/>
        <v>34119407.590000004</v>
      </c>
      <c r="AA629" s="61">
        <f t="shared" si="895"/>
        <v>29859800</v>
      </c>
      <c r="AB629" s="61">
        <f t="shared" si="896"/>
        <v>30832000</v>
      </c>
    </row>
    <row r="630" spans="1:28" customFormat="1" ht="26.4">
      <c r="A630" s="116"/>
      <c r="B630" s="72" t="s">
        <v>33</v>
      </c>
      <c r="C630" s="36" t="s">
        <v>51</v>
      </c>
      <c r="D630" s="36" t="s">
        <v>20</v>
      </c>
      <c r="E630" s="36" t="s">
        <v>98</v>
      </c>
      <c r="F630" s="36" t="s">
        <v>343</v>
      </c>
      <c r="G630" s="37" t="s">
        <v>32</v>
      </c>
      <c r="H630" s="61">
        <v>28798200</v>
      </c>
      <c r="I630" s="61">
        <v>29859800</v>
      </c>
      <c r="J630" s="61">
        <v>30832000</v>
      </c>
      <c r="K630" s="61"/>
      <c r="L630" s="61"/>
      <c r="M630" s="61"/>
      <c r="N630" s="61">
        <f t="shared" si="910"/>
        <v>28798200</v>
      </c>
      <c r="O630" s="61">
        <f t="shared" si="911"/>
        <v>29859800</v>
      </c>
      <c r="P630" s="61">
        <f t="shared" si="912"/>
        <v>30832000</v>
      </c>
      <c r="Q630" s="61">
        <v>5321207.59</v>
      </c>
      <c r="R630" s="61"/>
      <c r="S630" s="61"/>
      <c r="T630" s="61">
        <f t="shared" si="890"/>
        <v>34119407.590000004</v>
      </c>
      <c r="U630" s="61">
        <f t="shared" si="891"/>
        <v>29859800</v>
      </c>
      <c r="V630" s="61">
        <f t="shared" si="892"/>
        <v>30832000</v>
      </c>
      <c r="W630" s="61"/>
      <c r="X630" s="61"/>
      <c r="Y630" s="61"/>
      <c r="Z630" s="61">
        <f t="shared" si="894"/>
        <v>34119407.590000004</v>
      </c>
      <c r="AA630" s="61">
        <f t="shared" si="895"/>
        <v>29859800</v>
      </c>
      <c r="AB630" s="61">
        <f t="shared" si="896"/>
        <v>30832000</v>
      </c>
    </row>
    <row r="631" spans="1:28" customFormat="1">
      <c r="A631" s="116"/>
      <c r="B631" s="82" t="s">
        <v>64</v>
      </c>
      <c r="C631" s="36" t="s">
        <v>51</v>
      </c>
      <c r="D631" s="36" t="s">
        <v>20</v>
      </c>
      <c r="E631" s="36" t="s">
        <v>98</v>
      </c>
      <c r="F631" s="36" t="s">
        <v>126</v>
      </c>
      <c r="G631" s="37"/>
      <c r="H631" s="61">
        <f>H632</f>
        <v>150000</v>
      </c>
      <c r="I631" s="61">
        <f t="shared" ref="I631:M631" si="913">I632</f>
        <v>150000</v>
      </c>
      <c r="J631" s="61">
        <f t="shared" si="913"/>
        <v>150000</v>
      </c>
      <c r="K631" s="61">
        <f t="shared" si="913"/>
        <v>0</v>
      </c>
      <c r="L631" s="61">
        <f t="shared" si="913"/>
        <v>0</v>
      </c>
      <c r="M631" s="61">
        <f t="shared" si="913"/>
        <v>0</v>
      </c>
      <c r="N631" s="61">
        <f t="shared" si="910"/>
        <v>150000</v>
      </c>
      <c r="O631" s="61">
        <f t="shared" si="911"/>
        <v>150000</v>
      </c>
      <c r="P631" s="61">
        <f t="shared" si="912"/>
        <v>150000</v>
      </c>
      <c r="Q631" s="61">
        <f t="shared" ref="Q631:S632" si="914">Q632</f>
        <v>0</v>
      </c>
      <c r="R631" s="61">
        <f t="shared" si="914"/>
        <v>0</v>
      </c>
      <c r="S631" s="61">
        <f t="shared" si="914"/>
        <v>0</v>
      </c>
      <c r="T631" s="61">
        <f t="shared" si="890"/>
        <v>150000</v>
      </c>
      <c r="U631" s="61">
        <f t="shared" si="891"/>
        <v>150000</v>
      </c>
      <c r="V631" s="61">
        <f t="shared" si="892"/>
        <v>150000</v>
      </c>
      <c r="W631" s="61">
        <f t="shared" ref="W631:Y632" si="915">W632</f>
        <v>0</v>
      </c>
      <c r="X631" s="61">
        <f t="shared" si="915"/>
        <v>0</v>
      </c>
      <c r="Y631" s="61">
        <f t="shared" si="915"/>
        <v>0</v>
      </c>
      <c r="Z631" s="61">
        <f t="shared" si="894"/>
        <v>150000</v>
      </c>
      <c r="AA631" s="61">
        <f t="shared" si="895"/>
        <v>150000</v>
      </c>
      <c r="AB631" s="61">
        <f t="shared" si="896"/>
        <v>150000</v>
      </c>
    </row>
    <row r="632" spans="1:28" customFormat="1">
      <c r="A632" s="116"/>
      <c r="B632" s="104" t="s">
        <v>34</v>
      </c>
      <c r="C632" s="36" t="s">
        <v>51</v>
      </c>
      <c r="D632" s="36" t="s">
        <v>20</v>
      </c>
      <c r="E632" s="36" t="s">
        <v>98</v>
      </c>
      <c r="F632" s="36" t="s">
        <v>126</v>
      </c>
      <c r="G632" s="37" t="s">
        <v>35</v>
      </c>
      <c r="H632" s="61">
        <f>H633</f>
        <v>150000</v>
      </c>
      <c r="I632" s="61">
        <f t="shared" ref="I632:M632" si="916">I633</f>
        <v>150000</v>
      </c>
      <c r="J632" s="61">
        <f t="shared" si="916"/>
        <v>150000</v>
      </c>
      <c r="K632" s="61">
        <f t="shared" si="916"/>
        <v>0</v>
      </c>
      <c r="L632" s="61">
        <f t="shared" si="916"/>
        <v>0</v>
      </c>
      <c r="M632" s="61">
        <f t="shared" si="916"/>
        <v>0</v>
      </c>
      <c r="N632" s="61">
        <f t="shared" si="910"/>
        <v>150000</v>
      </c>
      <c r="O632" s="61">
        <f t="shared" si="911"/>
        <v>150000</v>
      </c>
      <c r="P632" s="61">
        <f t="shared" si="912"/>
        <v>150000</v>
      </c>
      <c r="Q632" s="61">
        <f t="shared" si="914"/>
        <v>0</v>
      </c>
      <c r="R632" s="61">
        <f t="shared" si="914"/>
        <v>0</v>
      </c>
      <c r="S632" s="61">
        <f t="shared" si="914"/>
        <v>0</v>
      </c>
      <c r="T632" s="61">
        <f t="shared" si="890"/>
        <v>150000</v>
      </c>
      <c r="U632" s="61">
        <f t="shared" si="891"/>
        <v>150000</v>
      </c>
      <c r="V632" s="61">
        <f t="shared" si="892"/>
        <v>150000</v>
      </c>
      <c r="W632" s="61">
        <f t="shared" si="915"/>
        <v>0</v>
      </c>
      <c r="X632" s="61">
        <f t="shared" si="915"/>
        <v>0</v>
      </c>
      <c r="Y632" s="61">
        <f t="shared" si="915"/>
        <v>0</v>
      </c>
      <c r="Z632" s="61">
        <f t="shared" si="894"/>
        <v>150000</v>
      </c>
      <c r="AA632" s="61">
        <f t="shared" si="895"/>
        <v>150000</v>
      </c>
      <c r="AB632" s="61">
        <f t="shared" si="896"/>
        <v>150000</v>
      </c>
    </row>
    <row r="633" spans="1:28" customFormat="1">
      <c r="A633" s="116"/>
      <c r="B633" s="72" t="s">
        <v>65</v>
      </c>
      <c r="C633" s="36" t="s">
        <v>51</v>
      </c>
      <c r="D633" s="36" t="s">
        <v>20</v>
      </c>
      <c r="E633" s="36" t="s">
        <v>98</v>
      </c>
      <c r="F633" s="36" t="s">
        <v>126</v>
      </c>
      <c r="G633" s="37" t="s">
        <v>66</v>
      </c>
      <c r="H633" s="61">
        <v>150000</v>
      </c>
      <c r="I633" s="61">
        <v>150000</v>
      </c>
      <c r="J633" s="61">
        <v>150000</v>
      </c>
      <c r="K633" s="61"/>
      <c r="L633" s="61"/>
      <c r="M633" s="61"/>
      <c r="N633" s="61">
        <f t="shared" si="910"/>
        <v>150000</v>
      </c>
      <c r="O633" s="61">
        <f t="shared" si="911"/>
        <v>150000</v>
      </c>
      <c r="P633" s="61">
        <f t="shared" si="912"/>
        <v>150000</v>
      </c>
      <c r="Q633" s="61"/>
      <c r="R633" s="61"/>
      <c r="S633" s="61"/>
      <c r="T633" s="61">
        <f t="shared" si="890"/>
        <v>150000</v>
      </c>
      <c r="U633" s="61">
        <f t="shared" si="891"/>
        <v>150000</v>
      </c>
      <c r="V633" s="61">
        <f t="shared" si="892"/>
        <v>150000</v>
      </c>
      <c r="W633" s="61"/>
      <c r="X633" s="61"/>
      <c r="Y633" s="61"/>
      <c r="Z633" s="61">
        <f t="shared" si="894"/>
        <v>150000</v>
      </c>
      <c r="AA633" s="61">
        <f t="shared" si="895"/>
        <v>150000</v>
      </c>
      <c r="AB633" s="61">
        <f t="shared" si="896"/>
        <v>150000</v>
      </c>
    </row>
    <row r="634" spans="1:28" customFormat="1">
      <c r="A634" s="116"/>
      <c r="B634" s="105" t="s">
        <v>152</v>
      </c>
      <c r="C634" s="40" t="s">
        <v>51</v>
      </c>
      <c r="D634" s="40" t="s">
        <v>20</v>
      </c>
      <c r="E634" s="40" t="s">
        <v>98</v>
      </c>
      <c r="F634" s="40" t="s">
        <v>127</v>
      </c>
      <c r="G634" s="39"/>
      <c r="H634" s="61">
        <f>H635+H637</f>
        <v>6500000</v>
      </c>
      <c r="I634" s="61">
        <f t="shared" ref="I634:J634" si="917">I635+I637</f>
        <v>6500000</v>
      </c>
      <c r="J634" s="61">
        <f t="shared" si="917"/>
        <v>6500000</v>
      </c>
      <c r="K634" s="61">
        <f t="shared" ref="K634:M634" si="918">K635+K637</f>
        <v>0</v>
      </c>
      <c r="L634" s="61">
        <f t="shared" si="918"/>
        <v>0</v>
      </c>
      <c r="M634" s="61">
        <f t="shared" si="918"/>
        <v>0</v>
      </c>
      <c r="N634" s="61">
        <f t="shared" si="910"/>
        <v>6500000</v>
      </c>
      <c r="O634" s="61">
        <f t="shared" si="911"/>
        <v>6500000</v>
      </c>
      <c r="P634" s="61">
        <f t="shared" si="912"/>
        <v>6500000</v>
      </c>
      <c r="Q634" s="61">
        <f t="shared" ref="Q634:S634" si="919">Q635+Q637</f>
        <v>0</v>
      </c>
      <c r="R634" s="61">
        <f t="shared" si="919"/>
        <v>0</v>
      </c>
      <c r="S634" s="61">
        <f t="shared" si="919"/>
        <v>0</v>
      </c>
      <c r="T634" s="61">
        <f t="shared" si="890"/>
        <v>6500000</v>
      </c>
      <c r="U634" s="61">
        <f t="shared" si="891"/>
        <v>6500000</v>
      </c>
      <c r="V634" s="61">
        <f t="shared" si="892"/>
        <v>6500000</v>
      </c>
      <c r="W634" s="61">
        <f t="shared" ref="W634:Y634" si="920">W635+W637</f>
        <v>0</v>
      </c>
      <c r="X634" s="61">
        <f t="shared" si="920"/>
        <v>0</v>
      </c>
      <c r="Y634" s="61">
        <f t="shared" si="920"/>
        <v>0</v>
      </c>
      <c r="Z634" s="61">
        <f t="shared" si="894"/>
        <v>6500000</v>
      </c>
      <c r="AA634" s="61">
        <f t="shared" si="895"/>
        <v>6500000</v>
      </c>
      <c r="AB634" s="61">
        <f t="shared" si="896"/>
        <v>6500000</v>
      </c>
    </row>
    <row r="635" spans="1:28" customFormat="1" ht="26.4" hidden="1">
      <c r="A635" s="116"/>
      <c r="B635" s="127" t="s">
        <v>172</v>
      </c>
      <c r="C635" s="40" t="s">
        <v>51</v>
      </c>
      <c r="D635" s="40" t="s">
        <v>20</v>
      </c>
      <c r="E635" s="40" t="s">
        <v>98</v>
      </c>
      <c r="F635" s="40" t="s">
        <v>127</v>
      </c>
      <c r="G635" s="102" t="s">
        <v>31</v>
      </c>
      <c r="H635" s="61">
        <f>H636</f>
        <v>0</v>
      </c>
      <c r="I635" s="61">
        <f t="shared" ref="I635:M635" si="921">I636</f>
        <v>0</v>
      </c>
      <c r="J635" s="61">
        <f t="shared" si="921"/>
        <v>0</v>
      </c>
      <c r="K635" s="61">
        <f t="shared" si="921"/>
        <v>0</v>
      </c>
      <c r="L635" s="61">
        <f t="shared" si="921"/>
        <v>0</v>
      </c>
      <c r="M635" s="61">
        <f t="shared" si="921"/>
        <v>0</v>
      </c>
      <c r="N635" s="61">
        <f t="shared" si="910"/>
        <v>0</v>
      </c>
      <c r="O635" s="61">
        <f t="shared" si="911"/>
        <v>0</v>
      </c>
      <c r="P635" s="61">
        <f t="shared" si="912"/>
        <v>0</v>
      </c>
      <c r="Q635" s="61">
        <f t="shared" ref="Q635:S635" si="922">Q636</f>
        <v>0</v>
      </c>
      <c r="R635" s="61">
        <f t="shared" si="922"/>
        <v>0</v>
      </c>
      <c r="S635" s="61">
        <f t="shared" si="922"/>
        <v>0</v>
      </c>
      <c r="T635" s="61">
        <f t="shared" si="890"/>
        <v>0</v>
      </c>
      <c r="U635" s="61">
        <f t="shared" si="891"/>
        <v>0</v>
      </c>
      <c r="V635" s="61">
        <f t="shared" si="892"/>
        <v>0</v>
      </c>
      <c r="W635" s="61">
        <f t="shared" ref="W635:Y635" si="923">W636</f>
        <v>0</v>
      </c>
      <c r="X635" s="61">
        <f t="shared" si="923"/>
        <v>0</v>
      </c>
      <c r="Y635" s="61">
        <f t="shared" si="923"/>
        <v>0</v>
      </c>
      <c r="Z635" s="61">
        <f t="shared" si="894"/>
        <v>0</v>
      </c>
      <c r="AA635" s="61">
        <f t="shared" si="895"/>
        <v>0</v>
      </c>
      <c r="AB635" s="61">
        <f t="shared" si="896"/>
        <v>0</v>
      </c>
    </row>
    <row r="636" spans="1:28" customFormat="1" ht="26.4" hidden="1">
      <c r="A636" s="116"/>
      <c r="B636" s="72" t="s">
        <v>33</v>
      </c>
      <c r="C636" s="40" t="s">
        <v>51</v>
      </c>
      <c r="D636" s="40" t="s">
        <v>20</v>
      </c>
      <c r="E636" s="40" t="s">
        <v>98</v>
      </c>
      <c r="F636" s="40" t="s">
        <v>127</v>
      </c>
      <c r="G636" s="102" t="s">
        <v>32</v>
      </c>
      <c r="H636" s="61"/>
      <c r="I636" s="61"/>
      <c r="J636" s="61"/>
      <c r="K636" s="61"/>
      <c r="L636" s="61"/>
      <c r="M636" s="61"/>
      <c r="N636" s="61">
        <f t="shared" si="910"/>
        <v>0</v>
      </c>
      <c r="O636" s="61">
        <f t="shared" si="911"/>
        <v>0</v>
      </c>
      <c r="P636" s="61">
        <f t="shared" si="912"/>
        <v>0</v>
      </c>
      <c r="Q636" s="61"/>
      <c r="R636" s="61"/>
      <c r="S636" s="61"/>
      <c r="T636" s="61">
        <f t="shared" si="890"/>
        <v>0</v>
      </c>
      <c r="U636" s="61">
        <f t="shared" si="891"/>
        <v>0</v>
      </c>
      <c r="V636" s="61">
        <f t="shared" si="892"/>
        <v>0</v>
      </c>
      <c r="W636" s="61"/>
      <c r="X636" s="61"/>
      <c r="Y636" s="61"/>
      <c r="Z636" s="61">
        <f t="shared" si="894"/>
        <v>0</v>
      </c>
      <c r="AA636" s="61">
        <f t="shared" si="895"/>
        <v>0</v>
      </c>
      <c r="AB636" s="61">
        <f t="shared" si="896"/>
        <v>0</v>
      </c>
    </row>
    <row r="637" spans="1:28" customFormat="1">
      <c r="A637" s="116"/>
      <c r="B637" s="104" t="s">
        <v>34</v>
      </c>
      <c r="C637" s="40" t="s">
        <v>51</v>
      </c>
      <c r="D637" s="40" t="s">
        <v>20</v>
      </c>
      <c r="E637" s="40" t="s">
        <v>98</v>
      </c>
      <c r="F637" s="40" t="s">
        <v>127</v>
      </c>
      <c r="G637" s="39" t="s">
        <v>35</v>
      </c>
      <c r="H637" s="61">
        <f>H638</f>
        <v>6500000</v>
      </c>
      <c r="I637" s="61">
        <f t="shared" ref="I637:M637" si="924">I638</f>
        <v>6500000</v>
      </c>
      <c r="J637" s="61">
        <f t="shared" si="924"/>
        <v>6500000</v>
      </c>
      <c r="K637" s="61">
        <f t="shared" si="924"/>
        <v>0</v>
      </c>
      <c r="L637" s="61">
        <f t="shared" si="924"/>
        <v>0</v>
      </c>
      <c r="M637" s="61">
        <f t="shared" si="924"/>
        <v>0</v>
      </c>
      <c r="N637" s="61">
        <f t="shared" si="910"/>
        <v>6500000</v>
      </c>
      <c r="O637" s="61">
        <f t="shared" si="911"/>
        <v>6500000</v>
      </c>
      <c r="P637" s="61">
        <f t="shared" si="912"/>
        <v>6500000</v>
      </c>
      <c r="Q637" s="61">
        <f t="shared" ref="Q637:S637" si="925">Q638</f>
        <v>0</v>
      </c>
      <c r="R637" s="61">
        <f t="shared" si="925"/>
        <v>0</v>
      </c>
      <c r="S637" s="61">
        <f t="shared" si="925"/>
        <v>0</v>
      </c>
      <c r="T637" s="61">
        <f t="shared" si="890"/>
        <v>6500000</v>
      </c>
      <c r="U637" s="61">
        <f t="shared" si="891"/>
        <v>6500000</v>
      </c>
      <c r="V637" s="61">
        <f t="shared" si="892"/>
        <v>6500000</v>
      </c>
      <c r="W637" s="61">
        <f t="shared" ref="W637:Y637" si="926">W638</f>
        <v>0</v>
      </c>
      <c r="X637" s="61">
        <f t="shared" si="926"/>
        <v>0</v>
      </c>
      <c r="Y637" s="61">
        <f t="shared" si="926"/>
        <v>0</v>
      </c>
      <c r="Z637" s="61">
        <f t="shared" si="894"/>
        <v>6500000</v>
      </c>
      <c r="AA637" s="61">
        <f t="shared" si="895"/>
        <v>6500000</v>
      </c>
      <c r="AB637" s="61">
        <f t="shared" si="896"/>
        <v>6500000</v>
      </c>
    </row>
    <row r="638" spans="1:28" customFormat="1">
      <c r="A638" s="116"/>
      <c r="B638" s="104" t="s">
        <v>170</v>
      </c>
      <c r="C638" s="40" t="s">
        <v>51</v>
      </c>
      <c r="D638" s="40" t="s">
        <v>20</v>
      </c>
      <c r="E638" s="40" t="s">
        <v>98</v>
      </c>
      <c r="F638" s="40" t="s">
        <v>127</v>
      </c>
      <c r="G638" s="102" t="s">
        <v>171</v>
      </c>
      <c r="H638" s="61">
        <v>6500000</v>
      </c>
      <c r="I638" s="61">
        <v>6500000</v>
      </c>
      <c r="J638" s="61">
        <v>6500000</v>
      </c>
      <c r="K638" s="61"/>
      <c r="L638" s="61"/>
      <c r="M638" s="61"/>
      <c r="N638" s="61">
        <f t="shared" si="910"/>
        <v>6500000</v>
      </c>
      <c r="O638" s="61">
        <f t="shared" si="911"/>
        <v>6500000</v>
      </c>
      <c r="P638" s="61">
        <f t="shared" si="912"/>
        <v>6500000</v>
      </c>
      <c r="Q638" s="61"/>
      <c r="R638" s="61"/>
      <c r="S638" s="61"/>
      <c r="T638" s="61">
        <f t="shared" si="890"/>
        <v>6500000</v>
      </c>
      <c r="U638" s="61">
        <f t="shared" si="891"/>
        <v>6500000</v>
      </c>
      <c r="V638" s="61">
        <f t="shared" si="892"/>
        <v>6500000</v>
      </c>
      <c r="W638" s="61"/>
      <c r="X638" s="61"/>
      <c r="Y638" s="61"/>
      <c r="Z638" s="61">
        <f t="shared" si="894"/>
        <v>6500000</v>
      </c>
      <c r="AA638" s="61">
        <f t="shared" si="895"/>
        <v>6500000</v>
      </c>
      <c r="AB638" s="61">
        <f t="shared" si="896"/>
        <v>6500000</v>
      </c>
    </row>
    <row r="639" spans="1:28" customFormat="1" ht="26.4">
      <c r="A639" s="116"/>
      <c r="B639" s="72" t="s">
        <v>252</v>
      </c>
      <c r="C639" s="36" t="s">
        <v>51</v>
      </c>
      <c r="D639" s="36" t="s">
        <v>20</v>
      </c>
      <c r="E639" s="36" t="s">
        <v>98</v>
      </c>
      <c r="F639" s="36" t="s">
        <v>128</v>
      </c>
      <c r="G639" s="37"/>
      <c r="H639" s="68">
        <f>H640</f>
        <v>72000</v>
      </c>
      <c r="I639" s="68">
        <f t="shared" ref="I639:M640" si="927">I640</f>
        <v>72000</v>
      </c>
      <c r="J639" s="68">
        <f t="shared" si="927"/>
        <v>72000</v>
      </c>
      <c r="K639" s="68">
        <f t="shared" si="927"/>
        <v>0</v>
      </c>
      <c r="L639" s="68">
        <f t="shared" si="927"/>
        <v>0</v>
      </c>
      <c r="M639" s="68">
        <f t="shared" si="927"/>
        <v>0</v>
      </c>
      <c r="N639" s="68">
        <f t="shared" si="910"/>
        <v>72000</v>
      </c>
      <c r="O639" s="68">
        <f t="shared" si="911"/>
        <v>72000</v>
      </c>
      <c r="P639" s="68">
        <f t="shared" si="912"/>
        <v>72000</v>
      </c>
      <c r="Q639" s="68">
        <f t="shared" ref="Q639:S640" si="928">Q640</f>
        <v>0</v>
      </c>
      <c r="R639" s="68">
        <f t="shared" si="928"/>
        <v>0</v>
      </c>
      <c r="S639" s="68">
        <f t="shared" si="928"/>
        <v>0</v>
      </c>
      <c r="T639" s="68">
        <f t="shared" si="890"/>
        <v>72000</v>
      </c>
      <c r="U639" s="68">
        <f t="shared" si="891"/>
        <v>72000</v>
      </c>
      <c r="V639" s="68">
        <f t="shared" si="892"/>
        <v>72000</v>
      </c>
      <c r="W639" s="68">
        <f t="shared" ref="W639:Y640" si="929">W640</f>
        <v>0</v>
      </c>
      <c r="X639" s="68">
        <f t="shared" si="929"/>
        <v>0</v>
      </c>
      <c r="Y639" s="68">
        <f t="shared" si="929"/>
        <v>0</v>
      </c>
      <c r="Z639" s="68">
        <f t="shared" si="894"/>
        <v>72000</v>
      </c>
      <c r="AA639" s="68">
        <f t="shared" si="895"/>
        <v>72000</v>
      </c>
      <c r="AB639" s="68">
        <f t="shared" si="896"/>
        <v>72000</v>
      </c>
    </row>
    <row r="640" spans="1:28" customFormat="1">
      <c r="A640" s="116"/>
      <c r="B640" s="104" t="s">
        <v>34</v>
      </c>
      <c r="C640" s="36" t="s">
        <v>51</v>
      </c>
      <c r="D640" s="36" t="s">
        <v>20</v>
      </c>
      <c r="E640" s="36" t="s">
        <v>98</v>
      </c>
      <c r="F640" s="36" t="s">
        <v>128</v>
      </c>
      <c r="G640" s="37" t="s">
        <v>35</v>
      </c>
      <c r="H640" s="68">
        <f>H641</f>
        <v>72000</v>
      </c>
      <c r="I640" s="68">
        <f t="shared" si="927"/>
        <v>72000</v>
      </c>
      <c r="J640" s="68">
        <f t="shared" si="927"/>
        <v>72000</v>
      </c>
      <c r="K640" s="68">
        <f t="shared" si="927"/>
        <v>0</v>
      </c>
      <c r="L640" s="68">
        <f t="shared" si="927"/>
        <v>0</v>
      </c>
      <c r="M640" s="68">
        <f t="shared" si="927"/>
        <v>0</v>
      </c>
      <c r="N640" s="68">
        <f t="shared" si="910"/>
        <v>72000</v>
      </c>
      <c r="O640" s="68">
        <f t="shared" si="911"/>
        <v>72000</v>
      </c>
      <c r="P640" s="68">
        <f t="shared" si="912"/>
        <v>72000</v>
      </c>
      <c r="Q640" s="68">
        <f t="shared" si="928"/>
        <v>0</v>
      </c>
      <c r="R640" s="68">
        <f t="shared" si="928"/>
        <v>0</v>
      </c>
      <c r="S640" s="68">
        <f t="shared" si="928"/>
        <v>0</v>
      </c>
      <c r="T640" s="68">
        <f t="shared" si="890"/>
        <v>72000</v>
      </c>
      <c r="U640" s="68">
        <f t="shared" si="891"/>
        <v>72000</v>
      </c>
      <c r="V640" s="68">
        <f t="shared" si="892"/>
        <v>72000</v>
      </c>
      <c r="W640" s="68">
        <f t="shared" si="929"/>
        <v>0</v>
      </c>
      <c r="X640" s="68">
        <f t="shared" si="929"/>
        <v>0</v>
      </c>
      <c r="Y640" s="68">
        <f t="shared" si="929"/>
        <v>0</v>
      </c>
      <c r="Z640" s="68">
        <f t="shared" si="894"/>
        <v>72000</v>
      </c>
      <c r="AA640" s="68">
        <f t="shared" si="895"/>
        <v>72000</v>
      </c>
      <c r="AB640" s="68">
        <f t="shared" si="896"/>
        <v>72000</v>
      </c>
    </row>
    <row r="641" spans="1:28" customFormat="1">
      <c r="A641" s="116"/>
      <c r="B641" s="72" t="s">
        <v>65</v>
      </c>
      <c r="C641" s="36" t="s">
        <v>51</v>
      </c>
      <c r="D641" s="36" t="s">
        <v>20</v>
      </c>
      <c r="E641" s="36" t="s">
        <v>98</v>
      </c>
      <c r="F641" s="36" t="s">
        <v>128</v>
      </c>
      <c r="G641" s="37" t="s">
        <v>66</v>
      </c>
      <c r="H641" s="61">
        <v>72000</v>
      </c>
      <c r="I641" s="61">
        <v>72000</v>
      </c>
      <c r="J641" s="61">
        <v>72000</v>
      </c>
      <c r="K641" s="61"/>
      <c r="L641" s="61"/>
      <c r="M641" s="61"/>
      <c r="N641" s="61">
        <f t="shared" si="910"/>
        <v>72000</v>
      </c>
      <c r="O641" s="61">
        <f t="shared" si="911"/>
        <v>72000</v>
      </c>
      <c r="P641" s="61">
        <f t="shared" si="912"/>
        <v>72000</v>
      </c>
      <c r="Q641" s="61"/>
      <c r="R641" s="61"/>
      <c r="S641" s="61"/>
      <c r="T641" s="61">
        <f t="shared" si="890"/>
        <v>72000</v>
      </c>
      <c r="U641" s="61">
        <f t="shared" si="891"/>
        <v>72000</v>
      </c>
      <c r="V641" s="61">
        <f t="shared" si="892"/>
        <v>72000</v>
      </c>
      <c r="W641" s="61"/>
      <c r="X641" s="61"/>
      <c r="Y641" s="61"/>
      <c r="Z641" s="61">
        <f t="shared" si="894"/>
        <v>72000</v>
      </c>
      <c r="AA641" s="61">
        <f t="shared" si="895"/>
        <v>72000</v>
      </c>
      <c r="AB641" s="61">
        <f t="shared" si="896"/>
        <v>72000</v>
      </c>
    </row>
    <row r="642" spans="1:28" customFormat="1" ht="26.4">
      <c r="A642" s="116"/>
      <c r="B642" s="72" t="s">
        <v>253</v>
      </c>
      <c r="C642" s="36" t="s">
        <v>51</v>
      </c>
      <c r="D642" s="36" t="s">
        <v>20</v>
      </c>
      <c r="E642" s="36" t="s">
        <v>98</v>
      </c>
      <c r="F642" s="36" t="s">
        <v>129</v>
      </c>
      <c r="G642" s="37"/>
      <c r="H642" s="61">
        <f>H643</f>
        <v>40000</v>
      </c>
      <c r="I642" s="61">
        <f t="shared" ref="I642:M643" si="930">I643</f>
        <v>40000</v>
      </c>
      <c r="J642" s="61">
        <f t="shared" si="930"/>
        <v>40000</v>
      </c>
      <c r="K642" s="61">
        <f t="shared" si="930"/>
        <v>0</v>
      </c>
      <c r="L642" s="61">
        <f t="shared" si="930"/>
        <v>0</v>
      </c>
      <c r="M642" s="61">
        <f t="shared" si="930"/>
        <v>0</v>
      </c>
      <c r="N642" s="61">
        <f t="shared" si="910"/>
        <v>40000</v>
      </c>
      <c r="O642" s="61">
        <f t="shared" si="911"/>
        <v>40000</v>
      </c>
      <c r="P642" s="61">
        <f t="shared" si="912"/>
        <v>40000</v>
      </c>
      <c r="Q642" s="61">
        <f t="shared" ref="Q642:S643" si="931">Q643</f>
        <v>0</v>
      </c>
      <c r="R642" s="61">
        <f t="shared" si="931"/>
        <v>0</v>
      </c>
      <c r="S642" s="61">
        <f t="shared" si="931"/>
        <v>0</v>
      </c>
      <c r="T642" s="61">
        <f t="shared" si="890"/>
        <v>40000</v>
      </c>
      <c r="U642" s="61">
        <f t="shared" si="891"/>
        <v>40000</v>
      </c>
      <c r="V642" s="61">
        <f t="shared" si="892"/>
        <v>40000</v>
      </c>
      <c r="W642" s="61">
        <f t="shared" ref="W642:Y643" si="932">W643</f>
        <v>0</v>
      </c>
      <c r="X642" s="61">
        <f t="shared" si="932"/>
        <v>0</v>
      </c>
      <c r="Y642" s="61">
        <f t="shared" si="932"/>
        <v>0</v>
      </c>
      <c r="Z642" s="61">
        <f t="shared" si="894"/>
        <v>40000</v>
      </c>
      <c r="AA642" s="61">
        <f t="shared" si="895"/>
        <v>40000</v>
      </c>
      <c r="AB642" s="61">
        <f t="shared" si="896"/>
        <v>40000</v>
      </c>
    </row>
    <row r="643" spans="1:28" customFormat="1" ht="26.4">
      <c r="A643" s="116"/>
      <c r="B643" s="127" t="s">
        <v>172</v>
      </c>
      <c r="C643" s="36" t="s">
        <v>51</v>
      </c>
      <c r="D643" s="36" t="s">
        <v>20</v>
      </c>
      <c r="E643" s="36" t="s">
        <v>98</v>
      </c>
      <c r="F643" s="36" t="s">
        <v>129</v>
      </c>
      <c r="G643" s="37" t="s">
        <v>31</v>
      </c>
      <c r="H643" s="61">
        <f>H644</f>
        <v>40000</v>
      </c>
      <c r="I643" s="61">
        <f t="shared" si="930"/>
        <v>40000</v>
      </c>
      <c r="J643" s="61">
        <f t="shared" si="930"/>
        <v>40000</v>
      </c>
      <c r="K643" s="61">
        <f t="shared" si="930"/>
        <v>0</v>
      </c>
      <c r="L643" s="61">
        <f t="shared" si="930"/>
        <v>0</v>
      </c>
      <c r="M643" s="61">
        <f t="shared" si="930"/>
        <v>0</v>
      </c>
      <c r="N643" s="61">
        <f t="shared" si="910"/>
        <v>40000</v>
      </c>
      <c r="O643" s="61">
        <f t="shared" si="911"/>
        <v>40000</v>
      </c>
      <c r="P643" s="61">
        <f t="shared" si="912"/>
        <v>40000</v>
      </c>
      <c r="Q643" s="61">
        <f t="shared" si="931"/>
        <v>0</v>
      </c>
      <c r="R643" s="61">
        <f t="shared" si="931"/>
        <v>0</v>
      </c>
      <c r="S643" s="61">
        <f t="shared" si="931"/>
        <v>0</v>
      </c>
      <c r="T643" s="61">
        <f t="shared" si="890"/>
        <v>40000</v>
      </c>
      <c r="U643" s="61">
        <f t="shared" si="891"/>
        <v>40000</v>
      </c>
      <c r="V643" s="61">
        <f t="shared" si="892"/>
        <v>40000</v>
      </c>
      <c r="W643" s="61">
        <f t="shared" si="932"/>
        <v>0</v>
      </c>
      <c r="X643" s="61">
        <f t="shared" si="932"/>
        <v>0</v>
      </c>
      <c r="Y643" s="61">
        <f t="shared" si="932"/>
        <v>0</v>
      </c>
      <c r="Z643" s="61">
        <f t="shared" si="894"/>
        <v>40000</v>
      </c>
      <c r="AA643" s="61">
        <f t="shared" si="895"/>
        <v>40000</v>
      </c>
      <c r="AB643" s="61">
        <f t="shared" si="896"/>
        <v>40000</v>
      </c>
    </row>
    <row r="644" spans="1:28" customFormat="1" ht="26.4">
      <c r="A644" s="116"/>
      <c r="B644" s="72" t="s">
        <v>33</v>
      </c>
      <c r="C644" s="36" t="s">
        <v>51</v>
      </c>
      <c r="D644" s="36" t="s">
        <v>20</v>
      </c>
      <c r="E644" s="36" t="s">
        <v>98</v>
      </c>
      <c r="F644" s="36" t="s">
        <v>129</v>
      </c>
      <c r="G644" s="37" t="s">
        <v>32</v>
      </c>
      <c r="H644" s="61">
        <v>40000</v>
      </c>
      <c r="I644" s="61">
        <v>40000</v>
      </c>
      <c r="J644" s="61">
        <v>40000</v>
      </c>
      <c r="K644" s="61"/>
      <c r="L644" s="61"/>
      <c r="M644" s="61"/>
      <c r="N644" s="61">
        <f t="shared" si="910"/>
        <v>40000</v>
      </c>
      <c r="O644" s="61">
        <f t="shared" si="911"/>
        <v>40000</v>
      </c>
      <c r="P644" s="61">
        <f t="shared" si="912"/>
        <v>40000</v>
      </c>
      <c r="Q644" s="61"/>
      <c r="R644" s="61"/>
      <c r="S644" s="61"/>
      <c r="T644" s="61">
        <f t="shared" si="890"/>
        <v>40000</v>
      </c>
      <c r="U644" s="61">
        <f t="shared" si="891"/>
        <v>40000</v>
      </c>
      <c r="V644" s="61">
        <f t="shared" si="892"/>
        <v>40000</v>
      </c>
      <c r="W644" s="61"/>
      <c r="X644" s="61"/>
      <c r="Y644" s="61"/>
      <c r="Z644" s="61">
        <f t="shared" si="894"/>
        <v>40000</v>
      </c>
      <c r="AA644" s="61">
        <f t="shared" si="895"/>
        <v>40000</v>
      </c>
      <c r="AB644" s="61">
        <f t="shared" si="896"/>
        <v>40000</v>
      </c>
    </row>
    <row r="645" spans="1:28" customFormat="1" ht="52.8">
      <c r="A645" s="116"/>
      <c r="B645" s="195" t="s">
        <v>298</v>
      </c>
      <c r="C645" s="36" t="s">
        <v>51</v>
      </c>
      <c r="D645" s="36" t="s">
        <v>20</v>
      </c>
      <c r="E645" s="36" t="s">
        <v>98</v>
      </c>
      <c r="F645" s="36" t="s">
        <v>297</v>
      </c>
      <c r="G645" s="37"/>
      <c r="H645" s="61">
        <f>H646+H648</f>
        <v>852607.80000000016</v>
      </c>
      <c r="I645" s="61">
        <f t="shared" ref="I645:J645" si="933">I646+I648</f>
        <v>938041.53</v>
      </c>
      <c r="J645" s="61">
        <f t="shared" si="933"/>
        <v>973390.26</v>
      </c>
      <c r="K645" s="61">
        <f t="shared" ref="K645:M645" si="934">K646+K648</f>
        <v>11601.999999999971</v>
      </c>
      <c r="L645" s="61">
        <f t="shared" si="934"/>
        <v>8554.66</v>
      </c>
      <c r="M645" s="61">
        <f t="shared" si="934"/>
        <v>8950.59</v>
      </c>
      <c r="N645" s="61">
        <f t="shared" si="910"/>
        <v>864209.80000000016</v>
      </c>
      <c r="O645" s="61">
        <f t="shared" si="911"/>
        <v>946596.19000000006</v>
      </c>
      <c r="P645" s="61">
        <f t="shared" si="912"/>
        <v>982340.85</v>
      </c>
      <c r="Q645" s="61">
        <f t="shared" ref="Q645:S645" si="935">Q646+Q648</f>
        <v>0</v>
      </c>
      <c r="R645" s="61">
        <f t="shared" si="935"/>
        <v>0</v>
      </c>
      <c r="S645" s="61">
        <f t="shared" si="935"/>
        <v>0</v>
      </c>
      <c r="T645" s="61">
        <f t="shared" si="890"/>
        <v>864209.80000000016</v>
      </c>
      <c r="U645" s="61">
        <f t="shared" si="891"/>
        <v>946596.19000000006</v>
      </c>
      <c r="V645" s="61">
        <f t="shared" si="892"/>
        <v>982340.85</v>
      </c>
      <c r="W645" s="61">
        <f t="shared" ref="W645:Y645" si="936">W646+W648</f>
        <v>0</v>
      </c>
      <c r="X645" s="61">
        <f t="shared" si="936"/>
        <v>0</v>
      </c>
      <c r="Y645" s="61">
        <f t="shared" si="936"/>
        <v>0</v>
      </c>
      <c r="Z645" s="61">
        <f t="shared" si="894"/>
        <v>864209.80000000016</v>
      </c>
      <c r="AA645" s="61">
        <f t="shared" si="895"/>
        <v>946596.19000000006</v>
      </c>
      <c r="AB645" s="61">
        <f t="shared" si="896"/>
        <v>982340.85</v>
      </c>
    </row>
    <row r="646" spans="1:28" customFormat="1" ht="39.6">
      <c r="A646" s="116"/>
      <c r="B646" s="72" t="s">
        <v>49</v>
      </c>
      <c r="C646" s="36" t="s">
        <v>51</v>
      </c>
      <c r="D646" s="36" t="s">
        <v>20</v>
      </c>
      <c r="E646" s="36" t="s">
        <v>98</v>
      </c>
      <c r="F646" s="36" t="s">
        <v>297</v>
      </c>
      <c r="G646" s="37" t="s">
        <v>47</v>
      </c>
      <c r="H646" s="61">
        <f>H647</f>
        <v>348743.27</v>
      </c>
      <c r="I646" s="61">
        <f t="shared" ref="I646:M646" si="937">I647</f>
        <v>352230.74</v>
      </c>
      <c r="J646" s="61">
        <f t="shared" si="937"/>
        <v>355753.04</v>
      </c>
      <c r="K646" s="61">
        <f t="shared" si="937"/>
        <v>0</v>
      </c>
      <c r="L646" s="61">
        <f t="shared" si="937"/>
        <v>0</v>
      </c>
      <c r="M646" s="61">
        <f t="shared" si="937"/>
        <v>0</v>
      </c>
      <c r="N646" s="61">
        <f t="shared" si="910"/>
        <v>348743.27</v>
      </c>
      <c r="O646" s="61">
        <f t="shared" si="911"/>
        <v>352230.74</v>
      </c>
      <c r="P646" s="61">
        <f t="shared" si="912"/>
        <v>355753.04</v>
      </c>
      <c r="Q646" s="61">
        <f t="shared" ref="Q646:S646" si="938">Q647</f>
        <v>0</v>
      </c>
      <c r="R646" s="61">
        <f t="shared" si="938"/>
        <v>0</v>
      </c>
      <c r="S646" s="61">
        <f t="shared" si="938"/>
        <v>0</v>
      </c>
      <c r="T646" s="61">
        <f t="shared" si="890"/>
        <v>348743.27</v>
      </c>
      <c r="U646" s="61">
        <f t="shared" si="891"/>
        <v>352230.74</v>
      </c>
      <c r="V646" s="61">
        <f t="shared" si="892"/>
        <v>355753.04</v>
      </c>
      <c r="W646" s="61">
        <f t="shared" ref="W646:Y646" si="939">W647</f>
        <v>0</v>
      </c>
      <c r="X646" s="61">
        <f t="shared" si="939"/>
        <v>0</v>
      </c>
      <c r="Y646" s="61">
        <f t="shared" si="939"/>
        <v>0</v>
      </c>
      <c r="Z646" s="61">
        <f t="shared" si="894"/>
        <v>348743.27</v>
      </c>
      <c r="AA646" s="61">
        <f t="shared" si="895"/>
        <v>352230.74</v>
      </c>
      <c r="AB646" s="61">
        <f t="shared" si="896"/>
        <v>355753.04</v>
      </c>
    </row>
    <row r="647" spans="1:28" customFormat="1">
      <c r="A647" s="116"/>
      <c r="B647" s="72" t="s">
        <v>50</v>
      </c>
      <c r="C647" s="36" t="s">
        <v>51</v>
      </c>
      <c r="D647" s="36" t="s">
        <v>20</v>
      </c>
      <c r="E647" s="36" t="s">
        <v>98</v>
      </c>
      <c r="F647" s="36" t="s">
        <v>297</v>
      </c>
      <c r="G647" s="37" t="s">
        <v>48</v>
      </c>
      <c r="H647" s="62">
        <v>348743.27</v>
      </c>
      <c r="I647" s="62">
        <v>352230.74</v>
      </c>
      <c r="J647" s="62">
        <v>355753.04</v>
      </c>
      <c r="K647" s="62"/>
      <c r="L647" s="62"/>
      <c r="M647" s="62"/>
      <c r="N647" s="62">
        <f t="shared" si="910"/>
        <v>348743.27</v>
      </c>
      <c r="O647" s="62">
        <f t="shared" si="911"/>
        <v>352230.74</v>
      </c>
      <c r="P647" s="62">
        <f t="shared" si="912"/>
        <v>355753.04</v>
      </c>
      <c r="Q647" s="62"/>
      <c r="R647" s="62"/>
      <c r="S647" s="62"/>
      <c r="T647" s="62">
        <f t="shared" si="890"/>
        <v>348743.27</v>
      </c>
      <c r="U647" s="62">
        <f t="shared" si="891"/>
        <v>352230.74</v>
      </c>
      <c r="V647" s="62">
        <f t="shared" si="892"/>
        <v>355753.04</v>
      </c>
      <c r="W647" s="62"/>
      <c r="X647" s="62"/>
      <c r="Y647" s="62"/>
      <c r="Z647" s="62">
        <f t="shared" si="894"/>
        <v>348743.27</v>
      </c>
      <c r="AA647" s="62">
        <f t="shared" si="895"/>
        <v>352230.74</v>
      </c>
      <c r="AB647" s="62">
        <f t="shared" si="896"/>
        <v>355753.04</v>
      </c>
    </row>
    <row r="648" spans="1:28" customFormat="1" ht="26.4">
      <c r="A648" s="116"/>
      <c r="B648" s="127" t="s">
        <v>172</v>
      </c>
      <c r="C648" s="36" t="s">
        <v>51</v>
      </c>
      <c r="D648" s="36" t="s">
        <v>20</v>
      </c>
      <c r="E648" s="36" t="s">
        <v>98</v>
      </c>
      <c r="F648" s="36" t="s">
        <v>297</v>
      </c>
      <c r="G648" s="37" t="s">
        <v>31</v>
      </c>
      <c r="H648" s="61">
        <f>H649</f>
        <v>503864.53000000014</v>
      </c>
      <c r="I648" s="61">
        <f t="shared" ref="I648:M648" si="940">I649</f>
        <v>585810.79</v>
      </c>
      <c r="J648" s="61">
        <f t="shared" si="940"/>
        <v>617637.22</v>
      </c>
      <c r="K648" s="61">
        <f t="shared" si="940"/>
        <v>11601.999999999971</v>
      </c>
      <c r="L648" s="61">
        <f t="shared" si="940"/>
        <v>8554.66</v>
      </c>
      <c r="M648" s="61">
        <f t="shared" si="940"/>
        <v>8950.59</v>
      </c>
      <c r="N648" s="61">
        <f t="shared" si="910"/>
        <v>515466.53000000014</v>
      </c>
      <c r="O648" s="61">
        <f t="shared" si="911"/>
        <v>594365.45000000007</v>
      </c>
      <c r="P648" s="61">
        <f t="shared" si="912"/>
        <v>626587.80999999994</v>
      </c>
      <c r="Q648" s="61">
        <f t="shared" ref="Q648:S648" si="941">Q649</f>
        <v>0</v>
      </c>
      <c r="R648" s="61">
        <f t="shared" si="941"/>
        <v>0</v>
      </c>
      <c r="S648" s="61">
        <f t="shared" si="941"/>
        <v>0</v>
      </c>
      <c r="T648" s="61">
        <f t="shared" si="890"/>
        <v>515466.53000000014</v>
      </c>
      <c r="U648" s="61">
        <f t="shared" si="891"/>
        <v>594365.45000000007</v>
      </c>
      <c r="V648" s="61">
        <f t="shared" si="892"/>
        <v>626587.80999999994</v>
      </c>
      <c r="W648" s="61">
        <f t="shared" ref="W648:Y648" si="942">W649</f>
        <v>0</v>
      </c>
      <c r="X648" s="61">
        <f t="shared" si="942"/>
        <v>0</v>
      </c>
      <c r="Y648" s="61">
        <f t="shared" si="942"/>
        <v>0</v>
      </c>
      <c r="Z648" s="61">
        <f t="shared" si="894"/>
        <v>515466.53000000014</v>
      </c>
      <c r="AA648" s="61">
        <f t="shared" si="895"/>
        <v>594365.45000000007</v>
      </c>
      <c r="AB648" s="61">
        <f t="shared" si="896"/>
        <v>626587.80999999994</v>
      </c>
    </row>
    <row r="649" spans="1:28" customFormat="1" ht="26.4">
      <c r="A649" s="116"/>
      <c r="B649" s="72" t="s">
        <v>33</v>
      </c>
      <c r="C649" s="36" t="s">
        <v>51</v>
      </c>
      <c r="D649" s="36" t="s">
        <v>20</v>
      </c>
      <c r="E649" s="36" t="s">
        <v>98</v>
      </c>
      <c r="F649" s="36" t="s">
        <v>297</v>
      </c>
      <c r="G649" s="37" t="s">
        <v>32</v>
      </c>
      <c r="H649" s="62">
        <v>503864.53000000014</v>
      </c>
      <c r="I649" s="62">
        <v>585810.79</v>
      </c>
      <c r="J649" s="62">
        <v>617637.22</v>
      </c>
      <c r="K649" s="62">
        <v>11601.999999999971</v>
      </c>
      <c r="L649" s="62">
        <v>8554.66</v>
      </c>
      <c r="M649" s="62">
        <v>8950.59</v>
      </c>
      <c r="N649" s="62">
        <f t="shared" si="910"/>
        <v>515466.53000000014</v>
      </c>
      <c r="O649" s="62">
        <f t="shared" si="911"/>
        <v>594365.45000000007</v>
      </c>
      <c r="P649" s="62">
        <f t="shared" si="912"/>
        <v>626587.80999999994</v>
      </c>
      <c r="Q649" s="62"/>
      <c r="R649" s="62"/>
      <c r="S649" s="62"/>
      <c r="T649" s="62">
        <f t="shared" si="890"/>
        <v>515466.53000000014</v>
      </c>
      <c r="U649" s="62">
        <f t="shared" si="891"/>
        <v>594365.45000000007</v>
      </c>
      <c r="V649" s="62">
        <f t="shared" si="892"/>
        <v>626587.80999999994</v>
      </c>
      <c r="W649" s="62"/>
      <c r="X649" s="62"/>
      <c r="Y649" s="62"/>
      <c r="Z649" s="62">
        <f t="shared" si="894"/>
        <v>515466.53000000014</v>
      </c>
      <c r="AA649" s="62">
        <f t="shared" si="895"/>
        <v>594365.45000000007</v>
      </c>
      <c r="AB649" s="62">
        <f t="shared" si="896"/>
        <v>626587.80999999994</v>
      </c>
    </row>
    <row r="650" spans="1:28" customFormat="1" ht="42.75" customHeight="1">
      <c r="A650" s="116"/>
      <c r="B650" s="195" t="s">
        <v>143</v>
      </c>
      <c r="C650" s="36" t="s">
        <v>51</v>
      </c>
      <c r="D650" s="36" t="s">
        <v>20</v>
      </c>
      <c r="E650" s="36" t="s">
        <v>98</v>
      </c>
      <c r="F650" s="188" t="s">
        <v>299</v>
      </c>
      <c r="G650" s="37"/>
      <c r="H650" s="62">
        <f>+H651</f>
        <v>3128.01</v>
      </c>
      <c r="I650" s="62">
        <f t="shared" ref="I650:M650" si="943">+I651</f>
        <v>97108.87</v>
      </c>
      <c r="J650" s="62">
        <f t="shared" si="943"/>
        <v>3097.79</v>
      </c>
      <c r="K650" s="62">
        <f t="shared" si="943"/>
        <v>0</v>
      </c>
      <c r="L650" s="62">
        <f t="shared" si="943"/>
        <v>0</v>
      </c>
      <c r="M650" s="62">
        <f t="shared" si="943"/>
        <v>0</v>
      </c>
      <c r="N650" s="62">
        <f t="shared" si="910"/>
        <v>3128.01</v>
      </c>
      <c r="O650" s="62">
        <f t="shared" si="911"/>
        <v>97108.87</v>
      </c>
      <c r="P650" s="62">
        <f t="shared" si="912"/>
        <v>3097.79</v>
      </c>
      <c r="Q650" s="62">
        <f t="shared" ref="Q650:S650" si="944">+Q651</f>
        <v>0</v>
      </c>
      <c r="R650" s="62">
        <f t="shared" si="944"/>
        <v>0</v>
      </c>
      <c r="S650" s="62">
        <f t="shared" si="944"/>
        <v>0</v>
      </c>
      <c r="T650" s="62">
        <f t="shared" si="890"/>
        <v>3128.01</v>
      </c>
      <c r="U650" s="62">
        <f t="shared" si="891"/>
        <v>97108.87</v>
      </c>
      <c r="V650" s="62">
        <f t="shared" si="892"/>
        <v>3097.79</v>
      </c>
      <c r="W650" s="62">
        <f t="shared" ref="W650:Y650" si="945">+W651</f>
        <v>0</v>
      </c>
      <c r="X650" s="62">
        <f t="shared" si="945"/>
        <v>0</v>
      </c>
      <c r="Y650" s="62">
        <f t="shared" si="945"/>
        <v>0</v>
      </c>
      <c r="Z650" s="62">
        <f t="shared" si="894"/>
        <v>3128.01</v>
      </c>
      <c r="AA650" s="62">
        <f t="shared" si="895"/>
        <v>97108.87</v>
      </c>
      <c r="AB650" s="62">
        <f t="shared" si="896"/>
        <v>3097.79</v>
      </c>
    </row>
    <row r="651" spans="1:28" customFormat="1" ht="24.75" customHeight="1">
      <c r="A651" s="116"/>
      <c r="B651" s="127" t="s">
        <v>172</v>
      </c>
      <c r="C651" s="36" t="s">
        <v>51</v>
      </c>
      <c r="D651" s="36" t="s">
        <v>20</v>
      </c>
      <c r="E651" s="36" t="s">
        <v>98</v>
      </c>
      <c r="F651" s="188" t="s">
        <v>299</v>
      </c>
      <c r="G651" s="37" t="s">
        <v>31</v>
      </c>
      <c r="H651" s="62">
        <f>H652</f>
        <v>3128.01</v>
      </c>
      <c r="I651" s="62">
        <f t="shared" ref="I651:M651" si="946">I652</f>
        <v>97108.87</v>
      </c>
      <c r="J651" s="62">
        <f t="shared" si="946"/>
        <v>3097.79</v>
      </c>
      <c r="K651" s="62">
        <f t="shared" si="946"/>
        <v>0</v>
      </c>
      <c r="L651" s="62">
        <f t="shared" si="946"/>
        <v>0</v>
      </c>
      <c r="M651" s="62">
        <f t="shared" si="946"/>
        <v>0</v>
      </c>
      <c r="N651" s="62">
        <f t="shared" si="910"/>
        <v>3128.01</v>
      </c>
      <c r="O651" s="62">
        <f t="shared" si="911"/>
        <v>97108.87</v>
      </c>
      <c r="P651" s="62">
        <f t="shared" si="912"/>
        <v>3097.79</v>
      </c>
      <c r="Q651" s="62">
        <f t="shared" ref="Q651:S651" si="947">Q652</f>
        <v>0</v>
      </c>
      <c r="R651" s="62">
        <f t="shared" si="947"/>
        <v>0</v>
      </c>
      <c r="S651" s="62">
        <f t="shared" si="947"/>
        <v>0</v>
      </c>
      <c r="T651" s="62">
        <f t="shared" si="890"/>
        <v>3128.01</v>
      </c>
      <c r="U651" s="62">
        <f t="shared" si="891"/>
        <v>97108.87</v>
      </c>
      <c r="V651" s="62">
        <f t="shared" si="892"/>
        <v>3097.79</v>
      </c>
      <c r="W651" s="62">
        <f t="shared" ref="W651:Y651" si="948">W652</f>
        <v>0</v>
      </c>
      <c r="X651" s="62">
        <f t="shared" si="948"/>
        <v>0</v>
      </c>
      <c r="Y651" s="62">
        <f t="shared" si="948"/>
        <v>0</v>
      </c>
      <c r="Z651" s="62">
        <f t="shared" si="894"/>
        <v>3128.01</v>
      </c>
      <c r="AA651" s="62">
        <f t="shared" si="895"/>
        <v>97108.87</v>
      </c>
      <c r="AB651" s="62">
        <f t="shared" si="896"/>
        <v>3097.79</v>
      </c>
    </row>
    <row r="652" spans="1:28" customFormat="1" ht="26.4">
      <c r="A652" s="116"/>
      <c r="B652" s="72" t="s">
        <v>33</v>
      </c>
      <c r="C652" s="36" t="s">
        <v>51</v>
      </c>
      <c r="D652" s="36" t="s">
        <v>20</v>
      </c>
      <c r="E652" s="36" t="s">
        <v>98</v>
      </c>
      <c r="F652" s="188" t="s">
        <v>299</v>
      </c>
      <c r="G652" s="37" t="s">
        <v>32</v>
      </c>
      <c r="H652" s="61">
        <v>3128.01</v>
      </c>
      <c r="I652" s="61">
        <v>97108.87</v>
      </c>
      <c r="J652" s="61">
        <v>3097.79</v>
      </c>
      <c r="K652" s="61"/>
      <c r="L652" s="61"/>
      <c r="M652" s="61"/>
      <c r="N652" s="61">
        <f t="shared" si="910"/>
        <v>3128.01</v>
      </c>
      <c r="O652" s="61">
        <f t="shared" si="911"/>
        <v>97108.87</v>
      </c>
      <c r="P652" s="61">
        <f t="shared" si="912"/>
        <v>3097.79</v>
      </c>
      <c r="Q652" s="61"/>
      <c r="R652" s="61"/>
      <c r="S652" s="61"/>
      <c r="T652" s="61">
        <f t="shared" si="890"/>
        <v>3128.01</v>
      </c>
      <c r="U652" s="61">
        <f t="shared" si="891"/>
        <v>97108.87</v>
      </c>
      <c r="V652" s="61">
        <f t="shared" si="892"/>
        <v>3097.79</v>
      </c>
      <c r="W652" s="61"/>
      <c r="X652" s="61"/>
      <c r="Y652" s="61"/>
      <c r="Z652" s="61">
        <f t="shared" si="894"/>
        <v>3128.01</v>
      </c>
      <c r="AA652" s="61">
        <f t="shared" si="895"/>
        <v>97108.87</v>
      </c>
      <c r="AB652" s="61">
        <f t="shared" si="896"/>
        <v>3097.79</v>
      </c>
    </row>
    <row r="653" spans="1:28" customFormat="1" ht="39.6">
      <c r="A653" s="116"/>
      <c r="B653" s="217" t="s">
        <v>333</v>
      </c>
      <c r="C653" s="36" t="s">
        <v>51</v>
      </c>
      <c r="D653" s="36" t="s">
        <v>20</v>
      </c>
      <c r="E653" s="36" t="s">
        <v>98</v>
      </c>
      <c r="F653" s="36" t="s">
        <v>334</v>
      </c>
      <c r="G653" s="118"/>
      <c r="H653" s="61">
        <f>H654</f>
        <v>2258904.52</v>
      </c>
      <c r="I653" s="61">
        <f t="shared" ref="I653:M654" si="949">I654</f>
        <v>2295544.04</v>
      </c>
      <c r="J653" s="61">
        <f t="shared" si="949"/>
        <v>2349556.84</v>
      </c>
      <c r="K653" s="61">
        <f t="shared" si="949"/>
        <v>-724.42</v>
      </c>
      <c r="L653" s="61">
        <f t="shared" si="949"/>
        <v>-35316.28</v>
      </c>
      <c r="M653" s="61">
        <f t="shared" si="949"/>
        <v>-87200.13</v>
      </c>
      <c r="N653" s="61">
        <f t="shared" si="910"/>
        <v>2258180.1</v>
      </c>
      <c r="O653" s="61">
        <f t="shared" si="911"/>
        <v>2260227.7600000002</v>
      </c>
      <c r="P653" s="61">
        <f t="shared" si="912"/>
        <v>2262356.71</v>
      </c>
      <c r="Q653" s="61">
        <f t="shared" ref="Q653:S654" si="950">Q654</f>
        <v>0</v>
      </c>
      <c r="R653" s="61">
        <f t="shared" si="950"/>
        <v>0</v>
      </c>
      <c r="S653" s="61">
        <f t="shared" si="950"/>
        <v>0</v>
      </c>
      <c r="T653" s="61">
        <f t="shared" si="890"/>
        <v>2258180.1</v>
      </c>
      <c r="U653" s="61">
        <f t="shared" si="891"/>
        <v>2260227.7600000002</v>
      </c>
      <c r="V653" s="61">
        <f t="shared" si="892"/>
        <v>2262356.71</v>
      </c>
      <c r="W653" s="61">
        <f t="shared" ref="W653:Y654" si="951">W654</f>
        <v>0</v>
      </c>
      <c r="X653" s="61">
        <f t="shared" si="951"/>
        <v>0</v>
      </c>
      <c r="Y653" s="61">
        <f t="shared" si="951"/>
        <v>0</v>
      </c>
      <c r="Z653" s="61">
        <f t="shared" si="894"/>
        <v>2258180.1</v>
      </c>
      <c r="AA653" s="61">
        <f t="shared" si="895"/>
        <v>2260227.7600000002</v>
      </c>
      <c r="AB653" s="61">
        <f t="shared" si="896"/>
        <v>2262356.71</v>
      </c>
    </row>
    <row r="654" spans="1:28" customFormat="1" ht="26.4">
      <c r="A654" s="116"/>
      <c r="B654" s="228" t="s">
        <v>319</v>
      </c>
      <c r="C654" s="36" t="s">
        <v>51</v>
      </c>
      <c r="D654" s="36" t="s">
        <v>20</v>
      </c>
      <c r="E654" s="36" t="s">
        <v>98</v>
      </c>
      <c r="F654" s="36" t="s">
        <v>334</v>
      </c>
      <c r="G654" s="118" t="s">
        <v>134</v>
      </c>
      <c r="H654" s="61">
        <f>H655</f>
        <v>2258904.52</v>
      </c>
      <c r="I654" s="61">
        <f t="shared" si="949"/>
        <v>2295544.04</v>
      </c>
      <c r="J654" s="61">
        <f t="shared" si="949"/>
        <v>2349556.84</v>
      </c>
      <c r="K654" s="61">
        <f t="shared" si="949"/>
        <v>-724.42</v>
      </c>
      <c r="L654" s="61">
        <f t="shared" si="949"/>
        <v>-35316.28</v>
      </c>
      <c r="M654" s="61">
        <f t="shared" si="949"/>
        <v>-87200.13</v>
      </c>
      <c r="N654" s="61">
        <f t="shared" si="910"/>
        <v>2258180.1</v>
      </c>
      <c r="O654" s="61">
        <f t="shared" si="911"/>
        <v>2260227.7600000002</v>
      </c>
      <c r="P654" s="61">
        <f t="shared" si="912"/>
        <v>2262356.71</v>
      </c>
      <c r="Q654" s="61">
        <f t="shared" si="950"/>
        <v>0</v>
      </c>
      <c r="R654" s="61">
        <f t="shared" si="950"/>
        <v>0</v>
      </c>
      <c r="S654" s="61">
        <f t="shared" si="950"/>
        <v>0</v>
      </c>
      <c r="T654" s="61">
        <f t="shared" si="890"/>
        <v>2258180.1</v>
      </c>
      <c r="U654" s="61">
        <f t="shared" si="891"/>
        <v>2260227.7600000002</v>
      </c>
      <c r="V654" s="61">
        <f t="shared" si="892"/>
        <v>2262356.71</v>
      </c>
      <c r="W654" s="61">
        <f t="shared" si="951"/>
        <v>0</v>
      </c>
      <c r="X654" s="61">
        <f t="shared" si="951"/>
        <v>0</v>
      </c>
      <c r="Y654" s="61">
        <f t="shared" si="951"/>
        <v>0</v>
      </c>
      <c r="Z654" s="61">
        <f t="shared" si="894"/>
        <v>2258180.1</v>
      </c>
      <c r="AA654" s="61">
        <f t="shared" si="895"/>
        <v>2260227.7600000002</v>
      </c>
      <c r="AB654" s="61">
        <f t="shared" si="896"/>
        <v>2262356.71</v>
      </c>
    </row>
    <row r="655" spans="1:28" customFormat="1">
      <c r="A655" s="116"/>
      <c r="B655" s="217" t="s">
        <v>320</v>
      </c>
      <c r="C655" s="36" t="s">
        <v>51</v>
      </c>
      <c r="D655" s="36" t="s">
        <v>20</v>
      </c>
      <c r="E655" s="36" t="s">
        <v>98</v>
      </c>
      <c r="F655" s="36" t="s">
        <v>334</v>
      </c>
      <c r="G655" s="118" t="s">
        <v>135</v>
      </c>
      <c r="H655" s="61">
        <v>2258904.52</v>
      </c>
      <c r="I655" s="61">
        <v>2295544.04</v>
      </c>
      <c r="J655" s="61">
        <v>2349556.84</v>
      </c>
      <c r="K655" s="61">
        <v>-724.42</v>
      </c>
      <c r="L655" s="61">
        <v>-35316.28</v>
      </c>
      <c r="M655" s="61">
        <v>-87200.13</v>
      </c>
      <c r="N655" s="61">
        <f t="shared" si="910"/>
        <v>2258180.1</v>
      </c>
      <c r="O655" s="61">
        <f t="shared" si="911"/>
        <v>2260227.7600000002</v>
      </c>
      <c r="P655" s="61">
        <f t="shared" si="912"/>
        <v>2262356.71</v>
      </c>
      <c r="Q655" s="61"/>
      <c r="R655" s="61"/>
      <c r="S655" s="61"/>
      <c r="T655" s="61">
        <f t="shared" si="890"/>
        <v>2258180.1</v>
      </c>
      <c r="U655" s="61">
        <f t="shared" si="891"/>
        <v>2260227.7600000002</v>
      </c>
      <c r="V655" s="61">
        <f t="shared" si="892"/>
        <v>2262356.71</v>
      </c>
      <c r="W655" s="61"/>
      <c r="X655" s="61"/>
      <c r="Y655" s="61"/>
      <c r="Z655" s="61">
        <f t="shared" si="894"/>
        <v>2258180.1</v>
      </c>
      <c r="AA655" s="61">
        <f t="shared" si="895"/>
        <v>2260227.7600000002</v>
      </c>
      <c r="AB655" s="61">
        <f t="shared" si="896"/>
        <v>2262356.71</v>
      </c>
    </row>
    <row r="656" spans="1:28" customFormat="1" ht="52.8">
      <c r="A656" s="116"/>
      <c r="B656" s="217" t="s">
        <v>335</v>
      </c>
      <c r="C656" s="36" t="s">
        <v>51</v>
      </c>
      <c r="D656" s="36" t="s">
        <v>20</v>
      </c>
      <c r="E656" s="36" t="s">
        <v>98</v>
      </c>
      <c r="F656" s="36" t="s">
        <v>336</v>
      </c>
      <c r="G656" s="39"/>
      <c r="H656" s="61">
        <f>H657</f>
        <v>293746.03000000003</v>
      </c>
      <c r="I656" s="61">
        <f t="shared" ref="I656:M657" si="952">I657</f>
        <v>293746.03000000003</v>
      </c>
      <c r="J656" s="61">
        <f t="shared" si="952"/>
        <v>293746.03000000003</v>
      </c>
      <c r="K656" s="61">
        <f t="shared" si="952"/>
        <v>0</v>
      </c>
      <c r="L656" s="61">
        <f t="shared" si="952"/>
        <v>0</v>
      </c>
      <c r="M656" s="61">
        <f t="shared" si="952"/>
        <v>0</v>
      </c>
      <c r="N656" s="61">
        <f t="shared" si="910"/>
        <v>293746.03000000003</v>
      </c>
      <c r="O656" s="61">
        <f t="shared" si="911"/>
        <v>293746.03000000003</v>
      </c>
      <c r="P656" s="61">
        <f t="shared" si="912"/>
        <v>293746.03000000003</v>
      </c>
      <c r="Q656" s="61">
        <f t="shared" ref="Q656:S657" si="953">Q657</f>
        <v>0</v>
      </c>
      <c r="R656" s="61">
        <f t="shared" si="953"/>
        <v>0</v>
      </c>
      <c r="S656" s="61">
        <f t="shared" si="953"/>
        <v>0</v>
      </c>
      <c r="T656" s="61">
        <f t="shared" si="890"/>
        <v>293746.03000000003</v>
      </c>
      <c r="U656" s="61">
        <f t="shared" si="891"/>
        <v>293746.03000000003</v>
      </c>
      <c r="V656" s="61">
        <f t="shared" si="892"/>
        <v>293746.03000000003</v>
      </c>
      <c r="W656" s="61">
        <f t="shared" ref="W656:Y657" si="954">W657</f>
        <v>0</v>
      </c>
      <c r="X656" s="61">
        <f t="shared" si="954"/>
        <v>0</v>
      </c>
      <c r="Y656" s="61">
        <f t="shared" si="954"/>
        <v>0</v>
      </c>
      <c r="Z656" s="61">
        <f t="shared" si="894"/>
        <v>293746.03000000003</v>
      </c>
      <c r="AA656" s="61">
        <f t="shared" si="895"/>
        <v>293746.03000000003</v>
      </c>
      <c r="AB656" s="61">
        <f t="shared" si="896"/>
        <v>293746.03000000003</v>
      </c>
    </row>
    <row r="657" spans="1:29" customFormat="1" ht="26.4">
      <c r="A657" s="116"/>
      <c r="B657" s="228" t="s">
        <v>319</v>
      </c>
      <c r="C657" s="36" t="s">
        <v>51</v>
      </c>
      <c r="D657" s="36" t="s">
        <v>20</v>
      </c>
      <c r="E657" s="36" t="s">
        <v>98</v>
      </c>
      <c r="F657" s="36" t="s">
        <v>336</v>
      </c>
      <c r="G657" s="118" t="s">
        <v>134</v>
      </c>
      <c r="H657" s="61">
        <f>H658</f>
        <v>293746.03000000003</v>
      </c>
      <c r="I657" s="61">
        <f t="shared" si="952"/>
        <v>293746.03000000003</v>
      </c>
      <c r="J657" s="61">
        <f t="shared" si="952"/>
        <v>293746.03000000003</v>
      </c>
      <c r="K657" s="61">
        <f t="shared" si="952"/>
        <v>0</v>
      </c>
      <c r="L657" s="61">
        <f t="shared" si="952"/>
        <v>0</v>
      </c>
      <c r="M657" s="61">
        <f t="shared" si="952"/>
        <v>0</v>
      </c>
      <c r="N657" s="61">
        <f t="shared" si="910"/>
        <v>293746.03000000003</v>
      </c>
      <c r="O657" s="61">
        <f t="shared" si="911"/>
        <v>293746.03000000003</v>
      </c>
      <c r="P657" s="61">
        <f t="shared" si="912"/>
        <v>293746.03000000003</v>
      </c>
      <c r="Q657" s="61">
        <f t="shared" si="953"/>
        <v>0</v>
      </c>
      <c r="R657" s="61">
        <f t="shared" si="953"/>
        <v>0</v>
      </c>
      <c r="S657" s="61">
        <f t="shared" si="953"/>
        <v>0</v>
      </c>
      <c r="T657" s="61">
        <f t="shared" si="890"/>
        <v>293746.03000000003</v>
      </c>
      <c r="U657" s="61">
        <f t="shared" si="891"/>
        <v>293746.03000000003</v>
      </c>
      <c r="V657" s="61">
        <f t="shared" si="892"/>
        <v>293746.03000000003</v>
      </c>
      <c r="W657" s="61">
        <f t="shared" si="954"/>
        <v>0</v>
      </c>
      <c r="X657" s="61">
        <f t="shared" si="954"/>
        <v>0</v>
      </c>
      <c r="Y657" s="61">
        <f t="shared" si="954"/>
        <v>0</v>
      </c>
      <c r="Z657" s="61">
        <f t="shared" si="894"/>
        <v>293746.03000000003</v>
      </c>
      <c r="AA657" s="61">
        <f t="shared" si="895"/>
        <v>293746.03000000003</v>
      </c>
      <c r="AB657" s="61">
        <f t="shared" si="896"/>
        <v>293746.03000000003</v>
      </c>
    </row>
    <row r="658" spans="1:29" customFormat="1">
      <c r="A658" s="116"/>
      <c r="B658" s="217" t="s">
        <v>320</v>
      </c>
      <c r="C658" s="36" t="s">
        <v>51</v>
      </c>
      <c r="D658" s="36" t="s">
        <v>20</v>
      </c>
      <c r="E658" s="36" t="s">
        <v>98</v>
      </c>
      <c r="F658" s="36" t="s">
        <v>336</v>
      </c>
      <c r="G658" s="118" t="s">
        <v>135</v>
      </c>
      <c r="H658" s="61">
        <v>293746.03000000003</v>
      </c>
      <c r="I658" s="61">
        <v>293746.03000000003</v>
      </c>
      <c r="J658" s="61">
        <v>293746.03000000003</v>
      </c>
      <c r="K658" s="61"/>
      <c r="L658" s="61"/>
      <c r="M658" s="61"/>
      <c r="N658" s="61">
        <f t="shared" si="910"/>
        <v>293746.03000000003</v>
      </c>
      <c r="O658" s="61">
        <f t="shared" si="911"/>
        <v>293746.03000000003</v>
      </c>
      <c r="P658" s="61">
        <f t="shared" si="912"/>
        <v>293746.03000000003</v>
      </c>
      <c r="Q658" s="61"/>
      <c r="R658" s="61"/>
      <c r="S658" s="61"/>
      <c r="T658" s="61">
        <f t="shared" si="890"/>
        <v>293746.03000000003</v>
      </c>
      <c r="U658" s="61">
        <f t="shared" si="891"/>
        <v>293746.03000000003</v>
      </c>
      <c r="V658" s="61">
        <f t="shared" si="892"/>
        <v>293746.03000000003</v>
      </c>
      <c r="W658" s="61"/>
      <c r="X658" s="61"/>
      <c r="Y658" s="61"/>
      <c r="Z658" s="61">
        <f t="shared" si="894"/>
        <v>293746.03000000003</v>
      </c>
      <c r="AA658" s="61">
        <f t="shared" si="895"/>
        <v>293746.03000000003</v>
      </c>
      <c r="AB658" s="61">
        <f t="shared" si="896"/>
        <v>293746.03000000003</v>
      </c>
    </row>
    <row r="659" spans="1:29" customFormat="1" ht="52.8">
      <c r="A659" s="116"/>
      <c r="B659" s="195" t="s">
        <v>302</v>
      </c>
      <c r="C659" s="36" t="s">
        <v>51</v>
      </c>
      <c r="D659" s="36" t="s">
        <v>20</v>
      </c>
      <c r="E659" s="36" t="s">
        <v>98</v>
      </c>
      <c r="F659" s="188" t="s">
        <v>301</v>
      </c>
      <c r="G659" s="37"/>
      <c r="H659" s="61">
        <f>H662+H660</f>
        <v>2303743.1</v>
      </c>
      <c r="I659" s="61">
        <f t="shared" ref="I659:J659" si="955">I662+I660</f>
        <v>2388692.83</v>
      </c>
      <c r="J659" s="61">
        <f t="shared" si="955"/>
        <v>2477048.94</v>
      </c>
      <c r="K659" s="61">
        <f t="shared" ref="K659:M659" si="956">K662+K660</f>
        <v>0</v>
      </c>
      <c r="L659" s="61">
        <f t="shared" si="956"/>
        <v>0</v>
      </c>
      <c r="M659" s="61">
        <f t="shared" si="956"/>
        <v>0</v>
      </c>
      <c r="N659" s="61">
        <f t="shared" si="910"/>
        <v>2303743.1</v>
      </c>
      <c r="O659" s="61">
        <f t="shared" si="911"/>
        <v>2388692.83</v>
      </c>
      <c r="P659" s="61">
        <f t="shared" si="912"/>
        <v>2477048.94</v>
      </c>
      <c r="Q659" s="61">
        <f t="shared" ref="Q659:S659" si="957">Q662+Q660</f>
        <v>0</v>
      </c>
      <c r="R659" s="61">
        <f t="shared" si="957"/>
        <v>0</v>
      </c>
      <c r="S659" s="61">
        <f t="shared" si="957"/>
        <v>0</v>
      </c>
      <c r="T659" s="61">
        <f t="shared" si="890"/>
        <v>2303743.1</v>
      </c>
      <c r="U659" s="61">
        <f t="shared" si="891"/>
        <v>2388692.83</v>
      </c>
      <c r="V659" s="61">
        <f t="shared" si="892"/>
        <v>2477048.94</v>
      </c>
      <c r="W659" s="61">
        <f t="shared" ref="W659:Y659" si="958">W662+W660</f>
        <v>0</v>
      </c>
      <c r="X659" s="61">
        <f t="shared" si="958"/>
        <v>0</v>
      </c>
      <c r="Y659" s="61">
        <f t="shared" si="958"/>
        <v>0</v>
      </c>
      <c r="Z659" s="61">
        <f t="shared" si="894"/>
        <v>2303743.1</v>
      </c>
      <c r="AA659" s="61">
        <f t="shared" si="895"/>
        <v>2388692.83</v>
      </c>
      <c r="AB659" s="61">
        <f t="shared" si="896"/>
        <v>2477048.94</v>
      </c>
    </row>
    <row r="660" spans="1:29" customFormat="1" ht="39.6">
      <c r="A660" s="116"/>
      <c r="B660" s="204" t="s">
        <v>49</v>
      </c>
      <c r="C660" s="36" t="s">
        <v>51</v>
      </c>
      <c r="D660" s="36" t="s">
        <v>20</v>
      </c>
      <c r="E660" s="36" t="s">
        <v>98</v>
      </c>
      <c r="F660" s="188" t="s">
        <v>301</v>
      </c>
      <c r="G660" s="37" t="s">
        <v>47</v>
      </c>
      <c r="H660" s="61">
        <f>H661</f>
        <v>2163743.1</v>
      </c>
      <c r="I660" s="61">
        <f t="shared" ref="I660:M660" si="959">I661</f>
        <v>2248692.83</v>
      </c>
      <c r="J660" s="61">
        <f t="shared" si="959"/>
        <v>2337048.94</v>
      </c>
      <c r="K660" s="61">
        <f t="shared" si="959"/>
        <v>0</v>
      </c>
      <c r="L660" s="61">
        <f t="shared" si="959"/>
        <v>0</v>
      </c>
      <c r="M660" s="61">
        <f t="shared" si="959"/>
        <v>0</v>
      </c>
      <c r="N660" s="61">
        <f t="shared" si="910"/>
        <v>2163743.1</v>
      </c>
      <c r="O660" s="61">
        <f t="shared" si="911"/>
        <v>2248692.83</v>
      </c>
      <c r="P660" s="61">
        <f t="shared" si="912"/>
        <v>2337048.94</v>
      </c>
      <c r="Q660" s="61">
        <f t="shared" ref="Q660:S660" si="960">Q661</f>
        <v>0</v>
      </c>
      <c r="R660" s="61">
        <f t="shared" si="960"/>
        <v>0</v>
      </c>
      <c r="S660" s="61">
        <f t="shared" si="960"/>
        <v>0</v>
      </c>
      <c r="T660" s="61">
        <f t="shared" si="890"/>
        <v>2163743.1</v>
      </c>
      <c r="U660" s="61">
        <f t="shared" si="891"/>
        <v>2248692.83</v>
      </c>
      <c r="V660" s="61">
        <f t="shared" si="892"/>
        <v>2337048.94</v>
      </c>
      <c r="W660" s="61">
        <f t="shared" ref="W660:Y660" si="961">W661</f>
        <v>0</v>
      </c>
      <c r="X660" s="61">
        <f t="shared" si="961"/>
        <v>0</v>
      </c>
      <c r="Y660" s="61">
        <f t="shared" si="961"/>
        <v>0</v>
      </c>
      <c r="Z660" s="61">
        <f t="shared" si="894"/>
        <v>2163743.1</v>
      </c>
      <c r="AA660" s="61">
        <f t="shared" si="895"/>
        <v>2248692.83</v>
      </c>
      <c r="AB660" s="61">
        <f t="shared" si="896"/>
        <v>2337048.94</v>
      </c>
    </row>
    <row r="661" spans="1:29" customFormat="1">
      <c r="A661" s="116"/>
      <c r="B661" s="204" t="s">
        <v>50</v>
      </c>
      <c r="C661" s="36" t="s">
        <v>51</v>
      </c>
      <c r="D661" s="36" t="s">
        <v>20</v>
      </c>
      <c r="E661" s="36" t="s">
        <v>98</v>
      </c>
      <c r="F661" s="188" t="s">
        <v>301</v>
      </c>
      <c r="G661" s="37" t="s">
        <v>48</v>
      </c>
      <c r="H661" s="61">
        <v>2163743.1</v>
      </c>
      <c r="I661" s="61">
        <v>2248692.83</v>
      </c>
      <c r="J661" s="61">
        <v>2337048.94</v>
      </c>
      <c r="K661" s="61"/>
      <c r="L661" s="61"/>
      <c r="M661" s="61"/>
      <c r="N661" s="61">
        <f t="shared" si="910"/>
        <v>2163743.1</v>
      </c>
      <c r="O661" s="61">
        <f t="shared" si="911"/>
        <v>2248692.83</v>
      </c>
      <c r="P661" s="61">
        <f t="shared" si="912"/>
        <v>2337048.94</v>
      </c>
      <c r="Q661" s="61"/>
      <c r="R661" s="61"/>
      <c r="S661" s="61"/>
      <c r="T661" s="61">
        <f t="shared" si="890"/>
        <v>2163743.1</v>
      </c>
      <c r="U661" s="61">
        <f t="shared" si="891"/>
        <v>2248692.83</v>
      </c>
      <c r="V661" s="61">
        <f t="shared" si="892"/>
        <v>2337048.94</v>
      </c>
      <c r="W661" s="61"/>
      <c r="X661" s="61"/>
      <c r="Y661" s="61"/>
      <c r="Z661" s="61">
        <f t="shared" si="894"/>
        <v>2163743.1</v>
      </c>
      <c r="AA661" s="61">
        <f t="shared" si="895"/>
        <v>2248692.83</v>
      </c>
      <c r="AB661" s="61">
        <f t="shared" si="896"/>
        <v>2337048.94</v>
      </c>
    </row>
    <row r="662" spans="1:29" customFormat="1" ht="26.4">
      <c r="A662" s="116"/>
      <c r="B662" s="212" t="s">
        <v>172</v>
      </c>
      <c r="C662" s="36" t="s">
        <v>51</v>
      </c>
      <c r="D662" s="36" t="s">
        <v>20</v>
      </c>
      <c r="E662" s="36" t="s">
        <v>98</v>
      </c>
      <c r="F662" s="188" t="s">
        <v>301</v>
      </c>
      <c r="G662" s="37" t="s">
        <v>31</v>
      </c>
      <c r="H662" s="61">
        <f>H663</f>
        <v>140000</v>
      </c>
      <c r="I662" s="61">
        <f t="shared" ref="I662:M662" si="962">I663</f>
        <v>140000</v>
      </c>
      <c r="J662" s="61">
        <f t="shared" si="962"/>
        <v>140000</v>
      </c>
      <c r="K662" s="61">
        <f t="shared" si="962"/>
        <v>0</v>
      </c>
      <c r="L662" s="61">
        <f t="shared" si="962"/>
        <v>0</v>
      </c>
      <c r="M662" s="61">
        <f t="shared" si="962"/>
        <v>0</v>
      </c>
      <c r="N662" s="61">
        <f t="shared" si="910"/>
        <v>140000</v>
      </c>
      <c r="O662" s="61">
        <f t="shared" si="911"/>
        <v>140000</v>
      </c>
      <c r="P662" s="61">
        <f t="shared" si="912"/>
        <v>140000</v>
      </c>
      <c r="Q662" s="61">
        <f t="shared" ref="Q662:S662" si="963">Q663</f>
        <v>0</v>
      </c>
      <c r="R662" s="61">
        <f t="shared" si="963"/>
        <v>0</v>
      </c>
      <c r="S662" s="61">
        <f t="shared" si="963"/>
        <v>0</v>
      </c>
      <c r="T662" s="61">
        <f t="shared" si="890"/>
        <v>140000</v>
      </c>
      <c r="U662" s="61">
        <f t="shared" si="891"/>
        <v>140000</v>
      </c>
      <c r="V662" s="61">
        <f t="shared" si="892"/>
        <v>140000</v>
      </c>
      <c r="W662" s="61">
        <f t="shared" ref="W662:Y662" si="964">W663</f>
        <v>0</v>
      </c>
      <c r="X662" s="61">
        <f t="shared" si="964"/>
        <v>0</v>
      </c>
      <c r="Y662" s="61">
        <f t="shared" si="964"/>
        <v>0</v>
      </c>
      <c r="Z662" s="61">
        <f t="shared" si="894"/>
        <v>140000</v>
      </c>
      <c r="AA662" s="61">
        <f t="shared" si="895"/>
        <v>140000</v>
      </c>
      <c r="AB662" s="61">
        <f t="shared" si="896"/>
        <v>140000</v>
      </c>
    </row>
    <row r="663" spans="1:29" customFormat="1" ht="26.4">
      <c r="A663" s="116"/>
      <c r="B663" s="204" t="s">
        <v>33</v>
      </c>
      <c r="C663" s="36" t="s">
        <v>51</v>
      </c>
      <c r="D663" s="36" t="s">
        <v>20</v>
      </c>
      <c r="E663" s="36" t="s">
        <v>98</v>
      </c>
      <c r="F663" s="188" t="s">
        <v>301</v>
      </c>
      <c r="G663" s="37" t="s">
        <v>32</v>
      </c>
      <c r="H663" s="61">
        <v>140000</v>
      </c>
      <c r="I663" s="61">
        <v>140000</v>
      </c>
      <c r="J663" s="61">
        <v>140000</v>
      </c>
      <c r="K663" s="61"/>
      <c r="L663" s="61"/>
      <c r="M663" s="61"/>
      <c r="N663" s="61">
        <f t="shared" si="910"/>
        <v>140000</v>
      </c>
      <c r="O663" s="61">
        <f t="shared" si="911"/>
        <v>140000</v>
      </c>
      <c r="P663" s="61">
        <f t="shared" si="912"/>
        <v>140000</v>
      </c>
      <c r="Q663" s="61"/>
      <c r="R663" s="61"/>
      <c r="S663" s="61"/>
      <c r="T663" s="61">
        <f t="shared" si="890"/>
        <v>140000</v>
      </c>
      <c r="U663" s="61">
        <f t="shared" si="891"/>
        <v>140000</v>
      </c>
      <c r="V663" s="61">
        <f t="shared" si="892"/>
        <v>140000</v>
      </c>
      <c r="W663" s="61"/>
      <c r="X663" s="61"/>
      <c r="Y663" s="61"/>
      <c r="Z663" s="61">
        <f t="shared" si="894"/>
        <v>140000</v>
      </c>
      <c r="AA663" s="61">
        <f t="shared" si="895"/>
        <v>140000</v>
      </c>
      <c r="AB663" s="61">
        <f t="shared" si="896"/>
        <v>140000</v>
      </c>
    </row>
    <row r="664" spans="1:29" customFormat="1" ht="39.6">
      <c r="A664" s="116"/>
      <c r="B664" s="195" t="s">
        <v>304</v>
      </c>
      <c r="C664" s="36" t="s">
        <v>51</v>
      </c>
      <c r="D664" s="36" t="s">
        <v>20</v>
      </c>
      <c r="E664" s="36" t="s">
        <v>98</v>
      </c>
      <c r="F664" s="188" t="s">
        <v>303</v>
      </c>
      <c r="G664" s="37"/>
      <c r="H664" s="62">
        <f>H665+H667</f>
        <v>1256871.55</v>
      </c>
      <c r="I664" s="62">
        <f t="shared" ref="I664:J664" si="965">I665+I667</f>
        <v>1299346.4099999999</v>
      </c>
      <c r="J664" s="62">
        <f t="shared" si="965"/>
        <v>1343524.47</v>
      </c>
      <c r="K664" s="62">
        <f t="shared" ref="K664:M664" si="966">K665+K667</f>
        <v>0</v>
      </c>
      <c r="L664" s="62">
        <f t="shared" si="966"/>
        <v>0</v>
      </c>
      <c r="M664" s="62">
        <f t="shared" si="966"/>
        <v>0</v>
      </c>
      <c r="N664" s="62">
        <f t="shared" si="910"/>
        <v>1256871.55</v>
      </c>
      <c r="O664" s="62">
        <f t="shared" si="911"/>
        <v>1299346.4099999999</v>
      </c>
      <c r="P664" s="62">
        <f t="shared" si="912"/>
        <v>1343524.47</v>
      </c>
      <c r="Q664" s="62">
        <f t="shared" ref="Q664:S664" si="967">Q665+Q667</f>
        <v>0</v>
      </c>
      <c r="R664" s="62">
        <f t="shared" si="967"/>
        <v>0</v>
      </c>
      <c r="S664" s="62">
        <f t="shared" si="967"/>
        <v>0</v>
      </c>
      <c r="T664" s="62">
        <f t="shared" si="890"/>
        <v>1256871.55</v>
      </c>
      <c r="U664" s="62">
        <f t="shared" si="891"/>
        <v>1299346.4099999999</v>
      </c>
      <c r="V664" s="62">
        <f t="shared" si="892"/>
        <v>1343524.47</v>
      </c>
      <c r="W664" s="62">
        <f t="shared" ref="W664:Y664" si="968">W665+W667</f>
        <v>0</v>
      </c>
      <c r="X664" s="62">
        <f t="shared" si="968"/>
        <v>0</v>
      </c>
      <c r="Y664" s="62">
        <f t="shared" si="968"/>
        <v>0</v>
      </c>
      <c r="Z664" s="62">
        <f t="shared" si="894"/>
        <v>1256871.55</v>
      </c>
      <c r="AA664" s="62">
        <f t="shared" si="895"/>
        <v>1299346.4099999999</v>
      </c>
      <c r="AB664" s="62">
        <f t="shared" si="896"/>
        <v>1343524.47</v>
      </c>
    </row>
    <row r="665" spans="1:29" customFormat="1" ht="39.6">
      <c r="A665" s="116"/>
      <c r="B665" s="72" t="s">
        <v>49</v>
      </c>
      <c r="C665" s="36" t="s">
        <v>51</v>
      </c>
      <c r="D665" s="36" t="s">
        <v>20</v>
      </c>
      <c r="E665" s="36" t="s">
        <v>98</v>
      </c>
      <c r="F665" s="188" t="s">
        <v>303</v>
      </c>
      <c r="G665" s="37" t="s">
        <v>47</v>
      </c>
      <c r="H665" s="62">
        <f>H666</f>
        <v>1081871.55</v>
      </c>
      <c r="I665" s="62">
        <f t="shared" ref="I665:M665" si="969">I666</f>
        <v>1124346.4099999999</v>
      </c>
      <c r="J665" s="62">
        <f t="shared" si="969"/>
        <v>1168524.47</v>
      </c>
      <c r="K665" s="62">
        <f t="shared" si="969"/>
        <v>0</v>
      </c>
      <c r="L665" s="62">
        <f t="shared" si="969"/>
        <v>0</v>
      </c>
      <c r="M665" s="62">
        <f t="shared" si="969"/>
        <v>0</v>
      </c>
      <c r="N665" s="62">
        <f t="shared" si="910"/>
        <v>1081871.55</v>
      </c>
      <c r="O665" s="62">
        <f t="shared" si="911"/>
        <v>1124346.4099999999</v>
      </c>
      <c r="P665" s="62">
        <f t="shared" si="912"/>
        <v>1168524.47</v>
      </c>
      <c r="Q665" s="62">
        <f t="shared" ref="Q665:S665" si="970">Q666</f>
        <v>0</v>
      </c>
      <c r="R665" s="62">
        <f t="shared" si="970"/>
        <v>0</v>
      </c>
      <c r="S665" s="62">
        <f t="shared" si="970"/>
        <v>0</v>
      </c>
      <c r="T665" s="62">
        <f t="shared" si="890"/>
        <v>1081871.55</v>
      </c>
      <c r="U665" s="62">
        <f t="shared" si="891"/>
        <v>1124346.4099999999</v>
      </c>
      <c r="V665" s="62">
        <f t="shared" si="892"/>
        <v>1168524.47</v>
      </c>
      <c r="W665" s="62">
        <f t="shared" ref="W665:Y665" si="971">W666</f>
        <v>0</v>
      </c>
      <c r="X665" s="62">
        <f t="shared" si="971"/>
        <v>0</v>
      </c>
      <c r="Y665" s="62">
        <f t="shared" si="971"/>
        <v>0</v>
      </c>
      <c r="Z665" s="62">
        <f t="shared" si="894"/>
        <v>1081871.55</v>
      </c>
      <c r="AA665" s="62">
        <f t="shared" si="895"/>
        <v>1124346.4099999999</v>
      </c>
      <c r="AB665" s="62">
        <f t="shared" si="896"/>
        <v>1168524.47</v>
      </c>
    </row>
    <row r="666" spans="1:29" customFormat="1">
      <c r="A666" s="116"/>
      <c r="B666" s="72" t="s">
        <v>50</v>
      </c>
      <c r="C666" s="36" t="s">
        <v>51</v>
      </c>
      <c r="D666" s="36" t="s">
        <v>20</v>
      </c>
      <c r="E666" s="36" t="s">
        <v>98</v>
      </c>
      <c r="F666" s="188" t="s">
        <v>303</v>
      </c>
      <c r="G666" s="37" t="s">
        <v>48</v>
      </c>
      <c r="H666" s="61">
        <v>1081871.55</v>
      </c>
      <c r="I666" s="61">
        <v>1124346.4099999999</v>
      </c>
      <c r="J666" s="61">
        <v>1168524.47</v>
      </c>
      <c r="K666" s="61"/>
      <c r="L666" s="61"/>
      <c r="M666" s="61"/>
      <c r="N666" s="61">
        <f t="shared" si="910"/>
        <v>1081871.55</v>
      </c>
      <c r="O666" s="61">
        <f t="shared" si="911"/>
        <v>1124346.4099999999</v>
      </c>
      <c r="P666" s="61">
        <f t="shared" si="912"/>
        <v>1168524.47</v>
      </c>
      <c r="Q666" s="61"/>
      <c r="R666" s="61"/>
      <c r="S666" s="61"/>
      <c r="T666" s="61">
        <f t="shared" si="890"/>
        <v>1081871.55</v>
      </c>
      <c r="U666" s="61">
        <f t="shared" si="891"/>
        <v>1124346.4099999999</v>
      </c>
      <c r="V666" s="61">
        <f t="shared" si="892"/>
        <v>1168524.47</v>
      </c>
      <c r="W666" s="61"/>
      <c r="X666" s="61"/>
      <c r="Y666" s="61"/>
      <c r="Z666" s="61">
        <f t="shared" si="894"/>
        <v>1081871.55</v>
      </c>
      <c r="AA666" s="61">
        <f t="shared" si="895"/>
        <v>1124346.4099999999</v>
      </c>
      <c r="AB666" s="61">
        <f t="shared" si="896"/>
        <v>1168524.47</v>
      </c>
    </row>
    <row r="667" spans="1:29" ht="26.4">
      <c r="A667" s="116"/>
      <c r="B667" s="127" t="s">
        <v>172</v>
      </c>
      <c r="C667" s="36" t="s">
        <v>51</v>
      </c>
      <c r="D667" s="36" t="s">
        <v>20</v>
      </c>
      <c r="E667" s="36" t="s">
        <v>98</v>
      </c>
      <c r="F667" s="188" t="s">
        <v>303</v>
      </c>
      <c r="G667" s="37" t="s">
        <v>31</v>
      </c>
      <c r="H667" s="62">
        <f>H668</f>
        <v>175000</v>
      </c>
      <c r="I667" s="62">
        <f t="shared" ref="I667:M667" si="972">I668</f>
        <v>175000</v>
      </c>
      <c r="J667" s="62">
        <f t="shared" si="972"/>
        <v>175000</v>
      </c>
      <c r="K667" s="62">
        <f t="shared" si="972"/>
        <v>0</v>
      </c>
      <c r="L667" s="62">
        <f t="shared" si="972"/>
        <v>0</v>
      </c>
      <c r="M667" s="62">
        <f t="shared" si="972"/>
        <v>0</v>
      </c>
      <c r="N667" s="62">
        <f t="shared" si="910"/>
        <v>175000</v>
      </c>
      <c r="O667" s="62">
        <f t="shared" si="911"/>
        <v>175000</v>
      </c>
      <c r="P667" s="62">
        <f t="shared" si="912"/>
        <v>175000</v>
      </c>
      <c r="Q667" s="62">
        <f t="shared" ref="Q667:S667" si="973">Q668</f>
        <v>0</v>
      </c>
      <c r="R667" s="62">
        <f t="shared" si="973"/>
        <v>0</v>
      </c>
      <c r="S667" s="62">
        <f t="shared" si="973"/>
        <v>0</v>
      </c>
      <c r="T667" s="62">
        <f t="shared" si="890"/>
        <v>175000</v>
      </c>
      <c r="U667" s="62">
        <f t="shared" si="891"/>
        <v>175000</v>
      </c>
      <c r="V667" s="62">
        <f t="shared" si="892"/>
        <v>175000</v>
      </c>
      <c r="W667" s="62">
        <f t="shared" ref="W667:Y667" si="974">W668</f>
        <v>0</v>
      </c>
      <c r="X667" s="62">
        <f t="shared" si="974"/>
        <v>0</v>
      </c>
      <c r="Y667" s="62">
        <f t="shared" si="974"/>
        <v>0</v>
      </c>
      <c r="Z667" s="62">
        <f t="shared" si="894"/>
        <v>175000</v>
      </c>
      <c r="AA667" s="62">
        <f t="shared" si="895"/>
        <v>175000</v>
      </c>
      <c r="AB667" s="62">
        <f t="shared" si="896"/>
        <v>175000</v>
      </c>
    </row>
    <row r="668" spans="1:29" ht="26.4">
      <c r="A668" s="165"/>
      <c r="B668" s="72" t="s">
        <v>33</v>
      </c>
      <c r="C668" s="36" t="s">
        <v>51</v>
      </c>
      <c r="D668" s="36" t="s">
        <v>20</v>
      </c>
      <c r="E668" s="36" t="s">
        <v>98</v>
      </c>
      <c r="F668" s="188" t="s">
        <v>303</v>
      </c>
      <c r="G668" s="37" t="s">
        <v>32</v>
      </c>
      <c r="H668" s="61">
        <v>175000</v>
      </c>
      <c r="I668" s="61">
        <v>175000</v>
      </c>
      <c r="J668" s="61">
        <v>175000</v>
      </c>
      <c r="K668" s="61"/>
      <c r="L668" s="61"/>
      <c r="M668" s="61"/>
      <c r="N668" s="61">
        <f t="shared" si="910"/>
        <v>175000</v>
      </c>
      <c r="O668" s="61">
        <f t="shared" si="911"/>
        <v>175000</v>
      </c>
      <c r="P668" s="61">
        <f t="shared" si="912"/>
        <v>175000</v>
      </c>
      <c r="Q668" s="61"/>
      <c r="R668" s="61"/>
      <c r="S668" s="61"/>
      <c r="T668" s="61">
        <f t="shared" si="890"/>
        <v>175000</v>
      </c>
      <c r="U668" s="61">
        <f t="shared" si="891"/>
        <v>175000</v>
      </c>
      <c r="V668" s="61">
        <f t="shared" si="892"/>
        <v>175000</v>
      </c>
      <c r="W668" s="61"/>
      <c r="X668" s="61"/>
      <c r="Y668" s="61"/>
      <c r="Z668" s="61">
        <f t="shared" si="894"/>
        <v>175000</v>
      </c>
      <c r="AA668" s="61">
        <f t="shared" si="895"/>
        <v>175000</v>
      </c>
      <c r="AB668" s="61">
        <f t="shared" si="896"/>
        <v>175000</v>
      </c>
    </row>
    <row r="669" spans="1:29">
      <c r="A669" s="148"/>
      <c r="B669" s="149" t="s">
        <v>246</v>
      </c>
      <c r="C669" s="169"/>
      <c r="D669" s="170"/>
      <c r="E669" s="170"/>
      <c r="F669" s="170"/>
      <c r="G669" s="171"/>
      <c r="H669" s="172"/>
      <c r="I669" s="150">
        <v>19113331</v>
      </c>
      <c r="J669" s="150">
        <v>39159551</v>
      </c>
      <c r="K669" s="150"/>
      <c r="L669" s="150"/>
      <c r="M669" s="150"/>
      <c r="N669" s="150">
        <f t="shared" si="910"/>
        <v>0</v>
      </c>
      <c r="O669" s="150">
        <f t="shared" si="911"/>
        <v>19113331</v>
      </c>
      <c r="P669" s="150">
        <f t="shared" si="912"/>
        <v>39159551</v>
      </c>
      <c r="Q669" s="150"/>
      <c r="R669" s="150"/>
      <c r="S669" s="150"/>
      <c r="T669" s="150">
        <f t="shared" si="890"/>
        <v>0</v>
      </c>
      <c r="U669" s="150">
        <f t="shared" si="891"/>
        <v>19113331</v>
      </c>
      <c r="V669" s="150">
        <f t="shared" si="892"/>
        <v>39159551</v>
      </c>
      <c r="W669" s="150"/>
      <c r="X669" s="150"/>
      <c r="Y669" s="150"/>
      <c r="Z669" s="150">
        <f t="shared" si="894"/>
        <v>0</v>
      </c>
      <c r="AA669" s="150">
        <f t="shared" si="895"/>
        <v>19113331</v>
      </c>
      <c r="AB669" s="150">
        <f t="shared" si="896"/>
        <v>39159551</v>
      </c>
    </row>
    <row r="670" spans="1:29" ht="16.8">
      <c r="A670" s="4"/>
      <c r="B670" s="49" t="s">
        <v>17</v>
      </c>
      <c r="C670" s="50"/>
      <c r="D670" s="22"/>
      <c r="E670" s="22"/>
      <c r="F670" s="23"/>
      <c r="G670" s="24"/>
      <c r="H670" s="63">
        <f>SUM(H15+H550)</f>
        <v>1056505533.0500001</v>
      </c>
      <c r="I670" s="63">
        <f>SUM(I15+I550+I669)</f>
        <v>1153787145.99</v>
      </c>
      <c r="J670" s="63">
        <f>SUM(J15+J550+J669)</f>
        <v>1089421377.55</v>
      </c>
      <c r="K670" s="63">
        <f>SUM(K15+K550+K669)</f>
        <v>93440646.219999999</v>
      </c>
      <c r="L670" s="63">
        <f>SUM(L15+L550+L669)</f>
        <v>8124801.6200000001</v>
      </c>
      <c r="M670" s="63">
        <f>SUM(M15+M550+M669)</f>
        <v>1326912.67</v>
      </c>
      <c r="N670" s="63">
        <f t="shared" si="910"/>
        <v>1149946179.27</v>
      </c>
      <c r="O670" s="63">
        <f t="shared" si="911"/>
        <v>1161911947.6099999</v>
      </c>
      <c r="P670" s="63">
        <f t="shared" si="912"/>
        <v>1090748290.22</v>
      </c>
      <c r="Q670" s="63">
        <f>SUM(Q15+Q550+Q669)</f>
        <v>32951600.609999999</v>
      </c>
      <c r="R670" s="63">
        <f>SUM(R15+R550+R669)</f>
        <v>78714252.879999995</v>
      </c>
      <c r="S670" s="63">
        <f>SUM(S15+S550+S669)</f>
        <v>0</v>
      </c>
      <c r="T670" s="63">
        <f t="shared" si="890"/>
        <v>1182897779.8799999</v>
      </c>
      <c r="U670" s="63">
        <f t="shared" si="891"/>
        <v>1240626200.4899998</v>
      </c>
      <c r="V670" s="63">
        <f t="shared" si="892"/>
        <v>1090748290.22</v>
      </c>
      <c r="W670" s="63">
        <f>SUM(W15+W550+W669)</f>
        <v>83792915.649999991</v>
      </c>
      <c r="X670" s="63">
        <f>SUM(X15+X550+X669)</f>
        <v>1921764.64</v>
      </c>
      <c r="Y670" s="63">
        <f>SUM(Y15+Y550+Y669)</f>
        <v>1845156.85</v>
      </c>
      <c r="Z670" s="63">
        <f t="shared" si="894"/>
        <v>1266690695.53</v>
      </c>
      <c r="AA670" s="63">
        <f t="shared" si="895"/>
        <v>1242547965.1299999</v>
      </c>
      <c r="AB670" s="63">
        <f t="shared" si="896"/>
        <v>1092593447.0699999</v>
      </c>
      <c r="AC670" s="2" t="s">
        <v>352</v>
      </c>
    </row>
    <row r="671" spans="1:29">
      <c r="F671" s="25"/>
      <c r="G671" s="25"/>
      <c r="H671" s="51">
        <f>[1]ведомств!$J$1333</f>
        <v>0</v>
      </c>
      <c r="I671" s="51">
        <f>[1]ведомств!$K$1333</f>
        <v>0</v>
      </c>
      <c r="J671" s="51">
        <f>[1]ведомств!$L$1333</f>
        <v>0</v>
      </c>
      <c r="K671" s="248">
        <f>[2]ведомств!$M$1368</f>
        <v>1160.2</v>
      </c>
      <c r="L671" s="248">
        <f>[2]ведомств!$N$1368</f>
        <v>0</v>
      </c>
      <c r="M671" s="248">
        <f>[3]ведомств!$O$1281</f>
        <v>653931.49</v>
      </c>
      <c r="N671" s="248"/>
      <c r="O671" s="248"/>
      <c r="P671" s="248"/>
      <c r="Q671" s="248">
        <f>[4]ведомств!$S$1340</f>
        <v>0</v>
      </c>
      <c r="R671" s="248">
        <f>[4]ведомств!$T$1340</f>
        <v>0</v>
      </c>
      <c r="S671" s="248">
        <f>[4]ведомств!$U$1340</f>
        <v>0</v>
      </c>
      <c r="T671" s="248">
        <f>[4]ведомств!$V$1340</f>
        <v>0</v>
      </c>
      <c r="U671" s="248">
        <f>[4]ведомств!$W$1340</f>
        <v>0</v>
      </c>
      <c r="V671" s="248">
        <f>[4]ведомств!$X$1340</f>
        <v>0</v>
      </c>
      <c r="W671" s="248">
        <f>[4]ведомств!$Y$1646</f>
        <v>0</v>
      </c>
      <c r="X671" s="248">
        <f>[4]ведомств!$Z$1646</f>
        <v>0</v>
      </c>
      <c r="Y671" s="248">
        <f>[4]ведомств!$AA$1646</f>
        <v>0</v>
      </c>
      <c r="Z671" s="248">
        <f>[4]ведомств!$AB$1646</f>
        <v>0</v>
      </c>
      <c r="AA671" s="248">
        <f>[4]ведомств!$AC$1646</f>
        <v>0</v>
      </c>
      <c r="AB671" s="248">
        <f>[4]ведомств!$AD$1646</f>
        <v>0</v>
      </c>
    </row>
    <row r="672" spans="1:29">
      <c r="H672" s="51">
        <f>H670-H671</f>
        <v>1056505533.0500001</v>
      </c>
    </row>
  </sheetData>
  <mergeCells count="32">
    <mergeCell ref="Q12:S12"/>
    <mergeCell ref="T12:V12"/>
    <mergeCell ref="K12:M12"/>
    <mergeCell ref="N12:P12"/>
    <mergeCell ref="A193:A204"/>
    <mergeCell ref="A177:A188"/>
    <mergeCell ref="B11:G11"/>
    <mergeCell ref="A84:A89"/>
    <mergeCell ref="A106:A113"/>
    <mergeCell ref="A18:A32"/>
    <mergeCell ref="A97:A104"/>
    <mergeCell ref="A37:A75"/>
    <mergeCell ref="A12:A13"/>
    <mergeCell ref="B12:B13"/>
    <mergeCell ref="C12:F13"/>
    <mergeCell ref="G12:G13"/>
    <mergeCell ref="W12:Y12"/>
    <mergeCell ref="Z12:AB12"/>
    <mergeCell ref="A10:AB10"/>
    <mergeCell ref="A407:A409"/>
    <mergeCell ref="A217:A239"/>
    <mergeCell ref="A242:A244"/>
    <mergeCell ref="A277:A279"/>
    <mergeCell ref="A402:A404"/>
    <mergeCell ref="A376:A380"/>
    <mergeCell ref="A348:A352"/>
    <mergeCell ref="A356:A358"/>
    <mergeCell ref="A371:A373"/>
    <mergeCell ref="A285:A292"/>
    <mergeCell ref="A115:A132"/>
    <mergeCell ref="A361:A363"/>
    <mergeCell ref="H12:J12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2025-03-21T10:25:11Z</cp:lastPrinted>
  <dcterms:created xsi:type="dcterms:W3CDTF">2010-03-22T07:46:53Z</dcterms:created>
  <dcterms:modified xsi:type="dcterms:W3CDTF">2025-03-21T10:25:13Z</dcterms:modified>
</cp:coreProperties>
</file>