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E:\Документы\Сессии 2024\сессия 2024.12.12\БЮДЖЕТ 2025-2027\"/>
    </mc:Choice>
  </mc:AlternateContent>
  <xr:revisionPtr revIDLastSave="0" documentId="13_ncr:1_{F886B579-4F37-4415-BC14-BFD3168D2400}" xr6:coauthVersionLast="47" xr6:coauthVersionMax="47" xr10:uidLastSave="{00000000-0000-0000-0000-000000000000}"/>
  <bookViews>
    <workbookView xWindow="645" yWindow="15" windowWidth="27900" windowHeight="15585" xr2:uid="{00000000-000D-0000-FFFF-FFFF00000000}"/>
  </bookViews>
  <sheets>
    <sheet name="2025_реш" sheetId="1" r:id="rId1"/>
  </sheets>
  <definedNames>
    <definedName name="_xlnm.Print_Area" localSheetId="0">'2025_реш'!$A$1:$E$87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D40" i="1"/>
  <c r="C40" i="1"/>
  <c r="E37" i="1"/>
  <c r="D37" i="1"/>
  <c r="C37" i="1"/>
  <c r="E34" i="1"/>
  <c r="D34" i="1"/>
  <c r="C34" i="1"/>
  <c r="E32" i="1"/>
  <c r="D32" i="1"/>
  <c r="C32" i="1"/>
  <c r="E29" i="1"/>
  <c r="D29" i="1"/>
  <c r="C29" i="1"/>
  <c r="E25" i="1"/>
  <c r="D25" i="1"/>
  <c r="C25" i="1"/>
  <c r="E21" i="1"/>
  <c r="D21" i="1"/>
  <c r="C21" i="1"/>
  <c r="E17" i="1"/>
  <c r="D17" i="1"/>
  <c r="C17" i="1"/>
  <c r="E15" i="1"/>
  <c r="D15" i="1"/>
  <c r="C15" i="1"/>
  <c r="D13" i="1"/>
  <c r="D12" i="1" s="1"/>
  <c r="E13" i="1"/>
  <c r="C13" i="1"/>
  <c r="C12" i="1" l="1"/>
  <c r="E12" i="1"/>
  <c r="D81" i="1"/>
  <c r="E81" i="1"/>
  <c r="C81" i="1"/>
  <c r="D57" i="1" l="1"/>
  <c r="D65" i="1" l="1"/>
  <c r="E65" i="1"/>
  <c r="C65" i="1"/>
  <c r="C55" i="1" l="1"/>
  <c r="D55" i="1"/>
  <c r="E55" i="1"/>
  <c r="C85" i="1" l="1"/>
  <c r="C84" i="1" s="1"/>
  <c r="E85" i="1" l="1"/>
  <c r="E84" i="1" s="1"/>
  <c r="D85" i="1"/>
  <c r="D84" i="1" s="1"/>
  <c r="E80" i="1"/>
  <c r="E64" i="1" s="1"/>
  <c r="D80" i="1"/>
  <c r="D64" i="1" s="1"/>
  <c r="C80" i="1"/>
  <c r="C64" i="1" s="1"/>
  <c r="E61" i="1"/>
  <c r="E60" i="1" s="1"/>
  <c r="E53" i="1" s="1"/>
  <c r="D61" i="1"/>
  <c r="D60" i="1" s="1"/>
  <c r="D53" i="1" s="1"/>
  <c r="C61" i="1"/>
  <c r="C60" i="1" s="1"/>
  <c r="C53" i="1" s="1"/>
  <c r="E50" i="1"/>
  <c r="D50" i="1"/>
  <c r="C50" i="1"/>
  <c r="D48" i="1" l="1"/>
  <c r="D46" i="1" s="1"/>
  <c r="E48" i="1"/>
  <c r="E46" i="1" s="1"/>
  <c r="C48" i="1"/>
  <c r="C46" i="1" s="1"/>
  <c r="C87" i="1" s="1"/>
  <c r="E87" i="1" l="1"/>
  <c r="D87" i="1"/>
</calcChain>
</file>

<file path=xl/sharedStrings.xml><?xml version="1.0" encoding="utf-8"?>
<sst xmlns="http://schemas.openxmlformats.org/spreadsheetml/2006/main" count="139" uniqueCount="139">
  <si>
    <t>Приложение № 1</t>
  </si>
  <si>
    <t>к решению Собрания депутатов</t>
  </si>
  <si>
    <t>Мезенского муниципального округа</t>
  </si>
  <si>
    <t>Наименование доходов</t>
  </si>
  <si>
    <t>Код бюджетной классификации Российской Федерации</t>
  </si>
  <si>
    <t>Сумма, рублей</t>
  </si>
  <si>
    <t>2025 год</t>
  </si>
  <si>
    <t>2026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</si>
  <si>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</si>
  <si>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</si>
  <si>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</si>
  <si>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</si>
  <si>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</si>
  <si>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</si>
  <si>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</si>
  <si>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</si>
  <si>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</si>
  <si>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</si>
  <si>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</si>
  <si>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</si>
  <si>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</si>
  <si>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</si>
  <si>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1 06 00000 00 0000 000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</si>
  <si>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</si>
  <si>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</si>
  <si>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</si>
  <si>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</si>
  <si>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1 08 00000 00 0000 000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</si>
  <si>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</si>
  <si>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</si>
  <si>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</si>
  <si>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</si>
  <si>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</si>
  <si>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</si>
  <si>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</si>
  <si>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</si>
  <si>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</si>
  <si>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</si>
  <si>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</si>
  <si>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</si>
  <si>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</si>
  <si>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</si>
  <si>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</si>
  <si>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</si>
  <si>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</si>
  <si>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</si>
  <si>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</si>
  <si>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</si>
  <si>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</si>
  <si>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Платежи, уплачиваемые в целях возмещения вреда</t>
  </si>
  <si>
    <t>1 16 11000 01 0000 140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</si>
  <si>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</si>
  <si>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</si>
  <si>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</si>
  <si>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</si>
  <si>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</si>
  <si>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 xml:space="preserve"> 2 02 10000 00 0000 150
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</si>
  <si>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</si>
  <si>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</si>
  <si>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</si>
  <si>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</si>
  <si>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</si>
  <si>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</si>
  <si>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</si>
  <si>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</si>
  <si>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Прочие субсидии </t>
  </si>
  <si>
    <t>2 02 29999 00 0000 150</t>
  </si>
  <si>
    <t>Прочие субсидии бюджетам муниципальных округов</t>
  </si>
  <si>
    <t>2 02 29999 14 0000 150</t>
  </si>
  <si>
    <t>из них: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</si>
  <si>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</si>
  <si>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 xml:space="preserve">СУБВЕНЦИИ БЮДЖЕТАМ БЮДЖЕТНОЙ СИСТЕМЫ РОССИЙСКОЙ ФЕДЕРАЦИИ </t>
  </si>
  <si>
    <t>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</si>
  <si>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</si>
  <si>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</si>
  <si>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 xml:space="preserve"> из них: на осуществление государственных полномочий в сфере охраны труда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</si>
  <si>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</si>
  <si>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</si>
  <si>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</si>
  <si>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</si>
  <si>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</si>
  <si>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</si>
  <si>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</si>
  <si>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</si>
  <si>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</si>
  <si>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</si>
  <si>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</si>
  <si>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</si>
  <si>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</si>
  <si>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</si>
  <si>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</si>
  <si>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Прочие субвенции</t>
  </si>
  <si>
    <t>2 02 39999 00 0000 150</t>
  </si>
  <si>
    <t>Прочие субвенции бюджетам муниципальных округов</t>
  </si>
  <si>
    <t>2 02 39999 14 0000 150</t>
  </si>
  <si>
    <t>из них : на реализацию образовательных программ</t>
  </si>
  <si>
    <t>ИНЫЕ МЕЖБЮДЖЕТНЫЕ ТРАНСФЕРТЫ</t>
  </si>
  <si>
    <t>2 02 40000 00 0000 150</t>
  </si>
  <si>
    <t>Прочие межбюджетные трансферты, передаваемые бюджетам муниципальных округов</t>
  </si>
  <si>
    <t>2 02 49999 14 0000 150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</si>
  <si>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</si>
  <si>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ВСЕГО ДОХОДОВ</t>
  </si>
  <si>
    <t>Субсидии бюджетам муниципальных округов на поддержку отрасли культуры</t>
  </si>
  <si>
    <t>Прогнозируемое поступление доходов бюджета муниципального округа на 2025 год и на плановый период 2026 и 2027 годов</t>
  </si>
  <si>
    <t>2027 год</t>
  </si>
  <si>
    <t>Субсидии бюджетам муниципальных округов на обеспечение комплексного развития сельских территорий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</si>
  <si>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</si>
  <si>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2 02 35179 14 0000 150</t>
  </si>
  <si>
    <t>на осуществление государственных полномочий по организации и осуществлению деятельности по опеке и попечительству</t>
  </si>
  <si>
    <t>2 02 25576 14 0000 150</t>
  </si>
  <si>
    <t>из них: на строительство тепловых сетей в мкр. Малая Слобода в г. Мезень Архангельской области</t>
  </si>
  <si>
    <t>на капитальный ремонт фасадов и помещений здания детского сада по адресу: Архангельская область, Мезенский муниципальный район, г. Мезень, пр. Советский, д. 26а</t>
  </si>
  <si>
    <t>2 02 35082 14 0000 150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</si>
  <si>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</si>
  <si>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</si>
  <si>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1 01 02000 01 0000 110</t>
  </si>
  <si>
    <t>1 03 02000 01 0000 110</t>
  </si>
  <si>
    <t>1 05 01000 00 0000 110</t>
  </si>
  <si>
    <t>1 05 03000 01 0000 110</t>
  </si>
  <si>
    <t>1 05 04000 02 0000 110</t>
  </si>
  <si>
    <t>1 06 01000 00 0000 110</t>
  </si>
  <si>
    <t>1 06 04000 02 0000 110</t>
  </si>
  <si>
    <t>1 06 06000 00 0000 110</t>
  </si>
  <si>
    <t>1 08 03000 01 0000 110</t>
  </si>
  <si>
    <t>1 08 04000 01 0000 110</t>
  </si>
  <si>
    <t>1 08 07000 01 0000 110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</si>
  <si>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</si>
  <si>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</si>
  <si>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1 11 09000 00 0000 120</t>
  </si>
  <si>
    <t>1 12 01000 01 0000 120</t>
  </si>
  <si>
    <t>1 13 01000 00 0000 130</t>
  </si>
  <si>
    <t>1 13 02000 00 0000 130</t>
  </si>
  <si>
    <t>1 14 06000 00 0000 430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</si>
  <si>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</si>
  <si>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</si>
  <si>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1 16 02000 02 0000 140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</si>
  <si>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</si>
  <si>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</si>
  <si>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от  12 декабря 2024 года № 283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</si>
</sst>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55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0" fontId="0" fillId="0" borderId="1" xfId="0" applyBorder="1"/>
    <xf numFmtId="4" fontId="4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49" fontId="7" fillId="0" borderId="4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/>
    </xf>
    <xf numFmtId="4" fontId="0" fillId="0" borderId="4" xfId="0" applyNumberFormat="1" applyBorder="1" applyAlignment="1">
      <alignment horizontal="right"/>
    </xf>
    <xf numFmtId="0" fontId="0" fillId="0" borderId="4" xfId="0" applyBorder="1" applyAlignment="1">
      <alignment horizontal="left" wrapText="1" indent="1"/>
    </xf>
    <xf numFmtId="49" fontId="0" fillId="0" borderId="4" xfId="0" applyNumberFormat="1" applyBorder="1" applyAlignment="1">
      <alignment horizontal="center"/>
    </xf>
    <xf numFmtId="3" fontId="0" fillId="0" borderId="4" xfId="0" applyNumberFormat="1" applyBorder="1" applyAlignment="1">
      <alignment horizontal="right"/>
    </xf>
    <xf numFmtId="0" fontId="1" fillId="0" borderId="4" xfId="0" applyFont="1" applyBorder="1" applyAlignment="1">
      <alignment horizontal="left" wrapText="1" indent="1"/>
    </xf>
    <xf numFmtId="0" fontId="1" fillId="0" borderId="4" xfId="0" applyFont="1" applyBorder="1" applyAlignment="1">
      <alignment horizontal="left" vertical="center" wrapText="1" indent="1"/>
    </xf>
    <xf numFmtId="49" fontId="0" fillId="0" borderId="4" xfId="0" applyNumberForma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left" vertical="center" wrapText="1" indent="1"/>
    </xf>
    <xf numFmtId="49" fontId="10" fillId="0" borderId="4" xfId="0" applyNumberFormat="1" applyFont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/>
    </xf>
    <xf numFmtId="0" fontId="0" fillId="0" borderId="4" xfId="0" applyBorder="1"/>
    <xf numFmtId="4" fontId="2" fillId="0" borderId="4" xfId="0" applyNumberFormat="1" applyFont="1" applyBorder="1" applyAlignment="1">
      <alignment horizontal="right"/>
    </xf>
    <xf numFmtId="0" fontId="0" fillId="0" borderId="4" xfId="0" applyBorder="1" applyAlignment="1">
      <alignment vertical="center" wrapText="1"/>
    </xf>
    <xf numFmtId="2" fontId="10" fillId="3" borderId="4" xfId="2" applyNumberFormat="1" applyFont="1" applyFill="1" applyBorder="1" applyAlignment="1">
      <alignment horizontal="left" vertical="center" wrapText="1" indent="1"/>
    </xf>
    <xf numFmtId="2" fontId="10" fillId="3" borderId="4" xfId="2" applyNumberFormat="1" applyFont="1" applyFill="1" applyBorder="1" applyAlignment="1">
      <alignment horizontal="center" vertical="center"/>
    </xf>
    <xf numFmtId="3" fontId="2" fillId="0" borderId="4" xfId="0" applyNumberFormat="1" applyFont="1" applyBorder="1" applyAlignment="1">
      <alignment horizontal="right"/>
    </xf>
    <xf numFmtId="0" fontId="0" fillId="0" borderId="4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2"/>
    </xf>
    <xf numFmtId="0" fontId="2" fillId="0" borderId="4" xfId="0" applyFont="1" applyBorder="1" applyAlignment="1">
      <alignment horizontal="left" vertical="center" wrapText="1" indent="2"/>
    </xf>
    <xf numFmtId="0" fontId="2" fillId="0" borderId="4" xfId="0" applyFont="1" applyBorder="1" applyAlignment="1">
      <alignment horizontal="left" vertical="center" wrapText="1" indent="3"/>
    </xf>
    <xf numFmtId="0" fontId="0" fillId="0" borderId="4" xfId="0" applyBorder="1" applyAlignment="1">
      <alignment horizontal="left" vertical="top" wrapText="1" indent="1"/>
    </xf>
    <xf numFmtId="0" fontId="0" fillId="0" borderId="4" xfId="0" quotePrefix="1" applyBorder="1" applyAlignment="1">
      <alignment horizontal="left" vertical="center" wrapText="1" indent="1"/>
    </xf>
    <xf numFmtId="4" fontId="1" fillId="0" borderId="4" xfId="1" applyNumberFormat="1" applyFont="1" applyFill="1" applyBorder="1" applyAlignment="1">
      <alignment horizontal="right"/>
    </xf>
    <xf numFmtId="49" fontId="2" fillId="0" borderId="4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49" fontId="2" fillId="0" borderId="5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3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8"/>
  <sheetViews>
    <sheetView tabSelected="1" view="pageBreakPreview" zoomScaleNormal="100" zoomScaleSheetLayoutView="100" workbookViewId="0">
      <selection activeCell="E5" sqref="E5"/>
    </sheetView>
  </sheetViews>
  <sheetFormatPr defaultRowHeight="12.75" x14ac:dyDescent="0.2"/>
  <cols>
    <col min="1" max="1" width="76.85546875" customWidth="1"/>
    <col min="2" max="2" width="23" customWidth="1"/>
    <col min="3" max="3" width="16.7109375" customWidth="1"/>
    <col min="4" max="4" width="15.140625" customWidth="1"/>
    <col min="5" max="5" width="16.42578125" customWidth="1"/>
  </cols>
  <sheetData>
    <row r="1" spans="1:5" x14ac:dyDescent="0.2">
      <c r="B1" s="1"/>
      <c r="E1" s="2" t="s">
        <v>0</v>
      </c>
    </row>
    <row r="2" spans="1:5" x14ac:dyDescent="0.2">
      <c r="B2" s="1"/>
      <c r="E2" s="3" t="s">
        <v>1</v>
      </c>
    </row>
    <row r="3" spans="1:5" x14ac:dyDescent="0.2">
      <c r="B3" s="1"/>
      <c r="E3" s="3" t="s">
        <v>2</v>
      </c>
    </row>
    <row r="4" spans="1:5" x14ac:dyDescent="0.2">
      <c r="B4" s="1"/>
      <c r="E4" s="2" t="s">
        <v>138</v>
      </c>
    </row>
    <row r="5" spans="1:5" x14ac:dyDescent="0.2">
      <c r="B5" s="1"/>
      <c r="C5" s="4"/>
    </row>
    <row r="6" spans="1:5" x14ac:dyDescent="0.2">
      <c r="A6" s="50" t="s">
        <v>103</v>
      </c>
      <c r="B6" s="51"/>
      <c r="C6" s="51"/>
      <c r="D6" s="51"/>
      <c r="E6" s="51"/>
    </row>
    <row r="7" spans="1:5" ht="15.75" x14ac:dyDescent="0.2">
      <c r="A7" s="5"/>
      <c r="B7" s="6"/>
      <c r="E7" s="7"/>
    </row>
    <row r="8" spans="1:5" x14ac:dyDescent="0.2">
      <c r="A8" s="52" t="s">
        <v>3</v>
      </c>
      <c r="B8" s="52" t="s">
        <v>4</v>
      </c>
      <c r="C8" s="54" t="s">
        <v>5</v>
      </c>
      <c r="D8" s="53"/>
      <c r="E8" s="53"/>
    </row>
    <row r="9" spans="1:5" ht="21.75" customHeight="1" x14ac:dyDescent="0.2">
      <c r="A9" s="53"/>
      <c r="B9" s="53"/>
      <c r="C9" s="8" t="s">
        <v>6</v>
      </c>
      <c r="D9" s="8" t="s">
        <v>7</v>
      </c>
      <c r="E9" s="8" t="s">
        <v>104</v>
      </c>
    </row>
    <row r="10" spans="1:5" x14ac:dyDescent="0.2">
      <c r="A10" s="9">
        <v>1</v>
      </c>
      <c r="B10" s="9">
        <v>2</v>
      </c>
      <c r="C10" s="9">
        <v>3</v>
      </c>
      <c r="D10" s="9">
        <v>4</v>
      </c>
      <c r="E10" s="9">
        <v>5</v>
      </c>
    </row>
    <row r="11" spans="1:5" x14ac:dyDescent="0.2">
      <c r="A11" s="49"/>
      <c r="B11" s="49"/>
      <c r="C11" s="49"/>
      <c r="D11" s="49"/>
      <c r="E11" s="49"/>
    </row>
    <row r="12" spans="1:5" x14ac:dyDescent="0.2">
      <c r="A12" s="10" t="s">
        <v>8</v>
      </c>
      <c r="B12" s="11" t="s">
        <v>9</v>
      </c>
      <c r="C12" s="12">
        <f>SUM(C13,C15,C17,,C21,C25,C29,C32,C34,C37,C40)</f>
        <v>278321900</v>
      </c>
      <c r="D12" s="12">
        <f t="shared" ref="D12:E12" si="0">SUM(D13,D15,D17,,D21,D25,D29,D32,D34,D37,D40)</f>
        <v>292575381</v>
      </c>
      <c r="E12" s="12">
        <f t="shared" si="0"/>
        <v>311233156</v>
      </c>
    </row>
    <row r="13" spans="1:5" x14ac:dyDescent="0.2">
      <c r="A13" s="13" t="s">
        <v>10</v>
      </c>
      <c r="B13" s="14" t="s">
        <v>11</v>
      </c>
      <c r="C13" s="15">
        <f>SUM(C14)</f>
        <v>193769300</v>
      </c>
      <c r="D13" s="15">
        <f t="shared" ref="D13:E13" si="1">SUM(D14)</f>
        <v>207249900</v>
      </c>
      <c r="E13" s="15">
        <f t="shared" si="1"/>
        <v>223054400</v>
      </c>
    </row>
    <row r="14" spans="1:5" x14ac:dyDescent="0.2">
      <c r="A14" s="16" t="s">
        <v>12</v>
      </c>
      <c r="B14" s="14" t="s">
        <v>115</v>
      </c>
      <c r="C14" s="15">
        <v>193769300</v>
      </c>
      <c r="D14" s="15">
        <v>207249900</v>
      </c>
      <c r="E14" s="15">
        <v>223054400</v>
      </c>
    </row>
    <row r="15" spans="1:5" ht="25.5" x14ac:dyDescent="0.2">
      <c r="A15" s="17" t="s">
        <v>13</v>
      </c>
      <c r="B15" s="14" t="s">
        <v>14</v>
      </c>
      <c r="C15" s="15">
        <f>SUM(C16)</f>
        <v>20859200</v>
      </c>
      <c r="D15" s="15">
        <f t="shared" ref="D15" si="2">SUM(D16)</f>
        <v>20553400</v>
      </c>
      <c r="E15" s="15">
        <f t="shared" ref="E15" si="3">SUM(E16)</f>
        <v>21490400</v>
      </c>
    </row>
    <row r="16" spans="1:5" ht="25.5" x14ac:dyDescent="0.2">
      <c r="A16" s="16" t="s">
        <v>15</v>
      </c>
      <c r="B16" s="14" t="s">
        <v>116</v>
      </c>
      <c r="C16" s="15">
        <v>20859200</v>
      </c>
      <c r="D16" s="15">
        <v>20553400</v>
      </c>
      <c r="E16" s="15">
        <v>21490400</v>
      </c>
    </row>
    <row r="17" spans="1:5" x14ac:dyDescent="0.2">
      <c r="A17" s="17" t="s">
        <v>16</v>
      </c>
      <c r="B17" s="14" t="s">
        <v>17</v>
      </c>
      <c r="C17" s="15">
        <f>SUM(C18:C20)</f>
        <v>25050000</v>
      </c>
      <c r="D17" s="15">
        <f t="shared" ref="D17:E17" si="4">SUM(D18:D20)</f>
        <v>26206750</v>
      </c>
      <c r="E17" s="15">
        <f t="shared" si="4"/>
        <v>27899900</v>
      </c>
    </row>
    <row r="18" spans="1:5" x14ac:dyDescent="0.2">
      <c r="A18" s="16" t="s">
        <v>18</v>
      </c>
      <c r="B18" s="14" t="s">
        <v>117</v>
      </c>
      <c r="C18" s="15">
        <v>5807000</v>
      </c>
      <c r="D18" s="15">
        <v>6531750</v>
      </c>
      <c r="E18" s="15">
        <v>6975900</v>
      </c>
    </row>
    <row r="19" spans="1:5" x14ac:dyDescent="0.2">
      <c r="A19" s="16" t="s">
        <v>19</v>
      </c>
      <c r="B19" s="14" t="s">
        <v>118</v>
      </c>
      <c r="C19" s="15">
        <v>17383000</v>
      </c>
      <c r="D19" s="15">
        <v>18440000</v>
      </c>
      <c r="E19" s="15">
        <v>19606000</v>
      </c>
    </row>
    <row r="20" spans="1:5" x14ac:dyDescent="0.2">
      <c r="A20" s="16" t="s">
        <v>20</v>
      </c>
      <c r="B20" s="14" t="s">
        <v>119</v>
      </c>
      <c r="C20" s="15">
        <v>1860000</v>
      </c>
      <c r="D20" s="15">
        <v>1235000</v>
      </c>
      <c r="E20" s="15">
        <v>1318000</v>
      </c>
    </row>
    <row r="21" spans="1:5" x14ac:dyDescent="0.2">
      <c r="A21" s="17" t="s">
        <v>21</v>
      </c>
      <c r="B21" s="14" t="s">
        <v>22</v>
      </c>
      <c r="C21" s="15">
        <f>SUM(C22:C24)</f>
        <v>11714000</v>
      </c>
      <c r="D21" s="15">
        <f t="shared" ref="D21" si="5">SUM(D22:D24)</f>
        <v>13123700</v>
      </c>
      <c r="E21" s="15">
        <f t="shared" ref="E21" si="6">SUM(E22:E24)</f>
        <v>13199700</v>
      </c>
    </row>
    <row r="22" spans="1:5" x14ac:dyDescent="0.2">
      <c r="A22" s="16" t="s">
        <v>23</v>
      </c>
      <c r="B22" s="14" t="s">
        <v>120</v>
      </c>
      <c r="C22" s="15">
        <v>2635000</v>
      </c>
      <c r="D22" s="15">
        <v>2659000</v>
      </c>
      <c r="E22" s="15">
        <v>2682000</v>
      </c>
    </row>
    <row r="23" spans="1:5" x14ac:dyDescent="0.2">
      <c r="A23" s="16" t="s">
        <v>24</v>
      </c>
      <c r="B23" s="14" t="s">
        <v>121</v>
      </c>
      <c r="C23" s="15">
        <v>7939000</v>
      </c>
      <c r="D23" s="15">
        <v>9306400</v>
      </c>
      <c r="E23" s="15">
        <v>9341600</v>
      </c>
    </row>
    <row r="24" spans="1:5" x14ac:dyDescent="0.2">
      <c r="A24" s="16" t="s">
        <v>25</v>
      </c>
      <c r="B24" s="14" t="s">
        <v>122</v>
      </c>
      <c r="C24" s="15">
        <v>1140000</v>
      </c>
      <c r="D24" s="15">
        <v>1158300</v>
      </c>
      <c r="E24" s="15">
        <v>1176100</v>
      </c>
    </row>
    <row r="25" spans="1:5" x14ac:dyDescent="0.2">
      <c r="A25" s="17" t="s">
        <v>26</v>
      </c>
      <c r="B25" s="14" t="s">
        <v>27</v>
      </c>
      <c r="C25" s="15">
        <f>SUM(C26:C28)</f>
        <v>2235300</v>
      </c>
      <c r="D25" s="15">
        <f t="shared" ref="D25" si="7">SUM(D26:D28)</f>
        <v>2235300</v>
      </c>
      <c r="E25" s="15">
        <f t="shared" ref="E25" si="8">SUM(E26:E28)</f>
        <v>2232600</v>
      </c>
    </row>
    <row r="26" spans="1:5" ht="25.5" x14ac:dyDescent="0.2">
      <c r="A26" s="16" t="s">
        <v>28</v>
      </c>
      <c r="B26" s="14" t="s">
        <v>123</v>
      </c>
      <c r="C26" s="18">
        <v>1500000</v>
      </c>
      <c r="D26" s="18">
        <v>1500000</v>
      </c>
      <c r="E26" s="18">
        <v>1500000</v>
      </c>
    </row>
    <row r="27" spans="1:5" ht="26.25" customHeight="1" x14ac:dyDescent="0.2">
      <c r="A27" s="16" t="s">
        <v>29</v>
      </c>
      <c r="B27" s="14" t="s">
        <v>124</v>
      </c>
      <c r="C27" s="18">
        <v>700000</v>
      </c>
      <c r="D27" s="18">
        <v>700000</v>
      </c>
      <c r="E27" s="18">
        <v>700000</v>
      </c>
    </row>
    <row r="28" spans="1:5" ht="25.5" x14ac:dyDescent="0.2">
      <c r="A28" s="19" t="s">
        <v>30</v>
      </c>
      <c r="B28" s="20" t="s">
        <v>125</v>
      </c>
      <c r="C28" s="18">
        <v>35300</v>
      </c>
      <c r="D28" s="18">
        <v>35300</v>
      </c>
      <c r="E28" s="18">
        <v>32600</v>
      </c>
    </row>
    <row r="29" spans="1:5" ht="25.5" x14ac:dyDescent="0.2">
      <c r="A29" s="13" t="s">
        <v>31</v>
      </c>
      <c r="B29" s="14" t="s">
        <v>32</v>
      </c>
      <c r="C29" s="15">
        <f>SUM(C30:C31)</f>
        <v>8915600</v>
      </c>
      <c r="D29" s="15">
        <f t="shared" ref="D29:E29" si="9">SUM(D30:D31)</f>
        <v>7936895</v>
      </c>
      <c r="E29" s="15">
        <f t="shared" si="9"/>
        <v>7949666</v>
      </c>
    </row>
    <row r="30" spans="1:5" ht="51" x14ac:dyDescent="0.2">
      <c r="A30" s="16" t="s">
        <v>126</v>
      </c>
      <c r="B30" s="20" t="s">
        <v>127</v>
      </c>
      <c r="C30" s="21">
        <v>2918200</v>
      </c>
      <c r="D30" s="21">
        <v>2810455</v>
      </c>
      <c r="E30" s="21">
        <v>2823226</v>
      </c>
    </row>
    <row r="31" spans="1:5" ht="51" x14ac:dyDescent="0.2">
      <c r="A31" s="16" t="s">
        <v>33</v>
      </c>
      <c r="B31" s="14" t="s">
        <v>128</v>
      </c>
      <c r="C31" s="21">
        <v>5997400</v>
      </c>
      <c r="D31" s="21">
        <v>5126440</v>
      </c>
      <c r="E31" s="21">
        <v>5126440</v>
      </c>
    </row>
    <row r="32" spans="1:5" x14ac:dyDescent="0.2">
      <c r="A32" s="17" t="s">
        <v>34</v>
      </c>
      <c r="B32" s="14" t="s">
        <v>35</v>
      </c>
      <c r="C32" s="15">
        <f t="shared" ref="C32:E32" si="10">SUM(C33)</f>
        <v>10530000</v>
      </c>
      <c r="D32" s="15">
        <f t="shared" si="10"/>
        <v>10530000</v>
      </c>
      <c r="E32" s="15">
        <f t="shared" si="10"/>
        <v>10530000</v>
      </c>
    </row>
    <row r="33" spans="1:5" x14ac:dyDescent="0.2">
      <c r="A33" s="22" t="s">
        <v>36</v>
      </c>
      <c r="B33" s="14" t="s">
        <v>129</v>
      </c>
      <c r="C33" s="18">
        <v>10530000</v>
      </c>
      <c r="D33" s="18">
        <v>10530000</v>
      </c>
      <c r="E33" s="18">
        <v>10530000</v>
      </c>
    </row>
    <row r="34" spans="1:5" ht="25.5" x14ac:dyDescent="0.2">
      <c r="A34" s="17" t="s">
        <v>37</v>
      </c>
      <c r="B34" s="14" t="s">
        <v>38</v>
      </c>
      <c r="C34" s="15">
        <f>SUM(C35:C36)</f>
        <v>3791500</v>
      </c>
      <c r="D34" s="15">
        <f t="shared" ref="D34" si="11">SUM(D35:D36)</f>
        <v>3713136</v>
      </c>
      <c r="E34" s="15">
        <f t="shared" ref="E34" si="12">SUM(E35:E36)</f>
        <v>3850190</v>
      </c>
    </row>
    <row r="35" spans="1:5" x14ac:dyDescent="0.2">
      <c r="A35" s="16" t="s">
        <v>39</v>
      </c>
      <c r="B35" s="14" t="s">
        <v>130</v>
      </c>
      <c r="C35" s="15">
        <v>869200</v>
      </c>
      <c r="D35" s="15">
        <v>751200</v>
      </c>
      <c r="E35" s="15">
        <v>781200</v>
      </c>
    </row>
    <row r="36" spans="1:5" x14ac:dyDescent="0.2">
      <c r="A36" s="23" t="s">
        <v>40</v>
      </c>
      <c r="B36" s="24" t="s">
        <v>131</v>
      </c>
      <c r="C36" s="15">
        <v>2922300</v>
      </c>
      <c r="D36" s="15">
        <v>2961936</v>
      </c>
      <c r="E36" s="15">
        <v>3068990</v>
      </c>
    </row>
    <row r="37" spans="1:5" x14ac:dyDescent="0.2">
      <c r="A37" s="25" t="s">
        <v>41</v>
      </c>
      <c r="B37" s="26" t="s">
        <v>42</v>
      </c>
      <c r="C37" s="15">
        <f>SUM(C38:C39)</f>
        <v>840000</v>
      </c>
      <c r="D37" s="15">
        <f t="shared" ref="D37" si="13">SUM(D38:D39)</f>
        <v>730000</v>
      </c>
      <c r="E37" s="15">
        <f t="shared" ref="E37" si="14">SUM(E38:E39)</f>
        <v>730000</v>
      </c>
    </row>
    <row r="38" spans="1:5" ht="51" x14ac:dyDescent="0.2">
      <c r="A38" s="16" t="s">
        <v>43</v>
      </c>
      <c r="B38" s="20" t="s">
        <v>44</v>
      </c>
      <c r="C38" s="15">
        <v>570000</v>
      </c>
      <c r="D38" s="15">
        <v>500000</v>
      </c>
      <c r="E38" s="15">
        <v>500000</v>
      </c>
    </row>
    <row r="39" spans="1:5" ht="25.5" x14ac:dyDescent="0.2">
      <c r="A39" s="16" t="s">
        <v>45</v>
      </c>
      <c r="B39" s="14" t="s">
        <v>132</v>
      </c>
      <c r="C39" s="15">
        <v>270000</v>
      </c>
      <c r="D39" s="15">
        <v>230000</v>
      </c>
      <c r="E39" s="15">
        <v>230000</v>
      </c>
    </row>
    <row r="40" spans="1:5" x14ac:dyDescent="0.2">
      <c r="A40" s="17" t="s">
        <v>46</v>
      </c>
      <c r="B40" s="14" t="s">
        <v>47</v>
      </c>
      <c r="C40" s="15">
        <f>SUM(C41:C44)</f>
        <v>617000</v>
      </c>
      <c r="D40" s="15">
        <f t="shared" ref="D40:E40" si="15">SUM(D41:D44)</f>
        <v>296300</v>
      </c>
      <c r="E40" s="15">
        <f t="shared" si="15"/>
        <v>296300</v>
      </c>
    </row>
    <row r="41" spans="1:5" ht="24" x14ac:dyDescent="0.2">
      <c r="A41" s="27" t="s">
        <v>133</v>
      </c>
      <c r="B41" s="28" t="s">
        <v>134</v>
      </c>
      <c r="C41" s="15">
        <v>157100</v>
      </c>
      <c r="D41" s="15">
        <v>127300</v>
      </c>
      <c r="E41" s="15">
        <v>127300</v>
      </c>
    </row>
    <row r="42" spans="1:5" ht="24" x14ac:dyDescent="0.2">
      <c r="A42" s="27" t="s">
        <v>48</v>
      </c>
      <c r="B42" s="29" t="s">
        <v>135</v>
      </c>
      <c r="C42" s="15">
        <v>20000</v>
      </c>
      <c r="D42" s="15">
        <v>0</v>
      </c>
      <c r="E42" s="15">
        <v>0</v>
      </c>
    </row>
    <row r="43" spans="1:5" ht="60" x14ac:dyDescent="0.2">
      <c r="A43" s="27" t="s">
        <v>136</v>
      </c>
      <c r="B43" s="29" t="s">
        <v>137</v>
      </c>
      <c r="C43" s="15">
        <v>100000</v>
      </c>
      <c r="D43" s="15">
        <v>1500</v>
      </c>
      <c r="E43" s="15">
        <v>1500</v>
      </c>
    </row>
    <row r="44" spans="1:5" x14ac:dyDescent="0.2">
      <c r="A44" s="27" t="s">
        <v>49</v>
      </c>
      <c r="B44" s="29" t="s">
        <v>50</v>
      </c>
      <c r="C44" s="15">
        <v>339900</v>
      </c>
      <c r="D44" s="15">
        <v>167500</v>
      </c>
      <c r="E44" s="15">
        <v>167500</v>
      </c>
    </row>
    <row r="45" spans="1:5" x14ac:dyDescent="0.2">
      <c r="A45" s="30"/>
      <c r="B45" s="30"/>
      <c r="C45" s="30"/>
      <c r="D45" s="30"/>
      <c r="E45" s="30"/>
    </row>
    <row r="46" spans="1:5" x14ac:dyDescent="0.2">
      <c r="A46" s="10" t="s">
        <v>51</v>
      </c>
      <c r="B46" s="11" t="s">
        <v>52</v>
      </c>
      <c r="C46" s="12">
        <f>C48</f>
        <v>773183633.04999983</v>
      </c>
      <c r="D46" s="12">
        <f t="shared" ref="D46:E46" si="16">D48</f>
        <v>861211764.99000001</v>
      </c>
      <c r="E46" s="12">
        <f t="shared" si="16"/>
        <v>778188221.54999995</v>
      </c>
    </row>
    <row r="47" spans="1:5" x14ac:dyDescent="0.2">
      <c r="A47" s="13"/>
      <c r="B47" s="14"/>
      <c r="C47" s="31"/>
      <c r="D47" s="31"/>
      <c r="E47" s="31"/>
    </row>
    <row r="48" spans="1:5" ht="25.5" x14ac:dyDescent="0.2">
      <c r="A48" s="32" t="s">
        <v>53</v>
      </c>
      <c r="B48" s="20" t="s">
        <v>54</v>
      </c>
      <c r="C48" s="18">
        <f>C50+C53+C64+C84</f>
        <v>773183633.04999983</v>
      </c>
      <c r="D48" s="18">
        <f>D50+D53+D64+D84</f>
        <v>861211764.99000001</v>
      </c>
      <c r="E48" s="18">
        <f>E50+E53+E64+E84</f>
        <v>778188221.54999995</v>
      </c>
    </row>
    <row r="49" spans="1:5" x14ac:dyDescent="0.2">
      <c r="A49" s="32"/>
      <c r="B49" s="20"/>
      <c r="C49" s="21"/>
      <c r="D49" s="21"/>
      <c r="E49" s="21"/>
    </row>
    <row r="50" spans="1:5" x14ac:dyDescent="0.2">
      <c r="A50" s="33" t="s">
        <v>55</v>
      </c>
      <c r="B50" s="34" t="s">
        <v>56</v>
      </c>
      <c r="C50" s="18">
        <f>C51</f>
        <v>471957856.5</v>
      </c>
      <c r="D50" s="18">
        <f t="shared" ref="D50:E50" si="17">D51</f>
        <v>471957856</v>
      </c>
      <c r="E50" s="18">
        <f t="shared" si="17"/>
        <v>471957856</v>
      </c>
    </row>
    <row r="51" spans="1:5" ht="25.5" x14ac:dyDescent="0.2">
      <c r="A51" s="33" t="s">
        <v>57</v>
      </c>
      <c r="B51" s="34" t="s">
        <v>58</v>
      </c>
      <c r="C51" s="18">
        <v>471957856.5</v>
      </c>
      <c r="D51" s="18">
        <v>471957856</v>
      </c>
      <c r="E51" s="18">
        <v>471957856</v>
      </c>
    </row>
    <row r="52" spans="1:5" x14ac:dyDescent="0.2">
      <c r="A52" s="13"/>
      <c r="B52" s="14"/>
      <c r="C52" s="35"/>
      <c r="D52" s="35"/>
      <c r="E52" s="35"/>
    </row>
    <row r="53" spans="1:5" ht="25.5" x14ac:dyDescent="0.2">
      <c r="A53" s="36" t="s">
        <v>59</v>
      </c>
      <c r="B53" s="20" t="s">
        <v>60</v>
      </c>
      <c r="C53" s="15">
        <f>+C60+C54+C55+C57</f>
        <v>5498932.5</v>
      </c>
      <c r="D53" s="15">
        <f t="shared" ref="D53:E53" si="18">+D60+D54+D55+D57</f>
        <v>89330007.299999997</v>
      </c>
      <c r="E53" s="15">
        <f t="shared" si="18"/>
        <v>2839338</v>
      </c>
    </row>
    <row r="54" spans="1:5" ht="38.25" x14ac:dyDescent="0.2">
      <c r="A54" s="36" t="s">
        <v>61</v>
      </c>
      <c r="B54" s="20" t="s">
        <v>62</v>
      </c>
      <c r="C54" s="15">
        <v>4426035.59</v>
      </c>
      <c r="D54" s="15">
        <v>3249719.15</v>
      </c>
      <c r="E54" s="15">
        <v>2839338</v>
      </c>
    </row>
    <row r="55" spans="1:5" x14ac:dyDescent="0.2">
      <c r="A55" s="36" t="s">
        <v>102</v>
      </c>
      <c r="B55" s="20" t="s">
        <v>63</v>
      </c>
      <c r="C55" s="15">
        <f>C56</f>
        <v>213353.91</v>
      </c>
      <c r="D55" s="15">
        <f t="shared" ref="D55:E55" si="19">D56</f>
        <v>216408.15</v>
      </c>
      <c r="E55" s="15">
        <f t="shared" si="19"/>
        <v>0</v>
      </c>
    </row>
    <row r="56" spans="1:5" ht="38.25" x14ac:dyDescent="0.2">
      <c r="A56" s="37" t="s">
        <v>64</v>
      </c>
      <c r="B56" s="20"/>
      <c r="C56" s="15">
        <v>213353.91</v>
      </c>
      <c r="D56" s="15">
        <v>216408.15</v>
      </c>
      <c r="E56" s="15"/>
    </row>
    <row r="57" spans="1:5" ht="25.5" x14ac:dyDescent="0.2">
      <c r="A57" s="36" t="s">
        <v>105</v>
      </c>
      <c r="B57" s="20" t="s">
        <v>109</v>
      </c>
      <c r="C57" s="15"/>
      <c r="D57" s="15">
        <f>D58+D59</f>
        <v>85863880</v>
      </c>
      <c r="E57" s="15"/>
    </row>
    <row r="58" spans="1:5" ht="25.5" x14ac:dyDescent="0.2">
      <c r="A58" s="37" t="s">
        <v>110</v>
      </c>
      <c r="B58" s="20"/>
      <c r="C58" s="15"/>
      <c r="D58" s="15">
        <v>52232330</v>
      </c>
      <c r="E58" s="15"/>
    </row>
    <row r="59" spans="1:5" ht="38.25" x14ac:dyDescent="0.2">
      <c r="A59" s="37" t="s">
        <v>111</v>
      </c>
      <c r="B59" s="20"/>
      <c r="C59" s="15"/>
      <c r="D59" s="15">
        <v>33631550</v>
      </c>
      <c r="E59" s="15"/>
    </row>
    <row r="60" spans="1:5" x14ac:dyDescent="0.2">
      <c r="A60" s="16" t="s">
        <v>65</v>
      </c>
      <c r="B60" s="14" t="s">
        <v>66</v>
      </c>
      <c r="C60" s="31">
        <f>SUM(C61)</f>
        <v>859543</v>
      </c>
      <c r="D60" s="31">
        <f t="shared" ref="D60:E60" si="20">SUM(D61)</f>
        <v>0</v>
      </c>
      <c r="E60" s="31">
        <f t="shared" si="20"/>
        <v>0</v>
      </c>
    </row>
    <row r="61" spans="1:5" x14ac:dyDescent="0.2">
      <c r="A61" s="38" t="s">
        <v>67</v>
      </c>
      <c r="B61" s="14" t="s">
        <v>68</v>
      </c>
      <c r="C61" s="31">
        <f>SUM(C62:C63)</f>
        <v>859543</v>
      </c>
      <c r="D61" s="31">
        <f>SUM(D62:D63)</f>
        <v>0</v>
      </c>
      <c r="E61" s="31">
        <f>SUM(E62:E63)</f>
        <v>0</v>
      </c>
    </row>
    <row r="62" spans="1:5" ht="38.25" x14ac:dyDescent="0.2">
      <c r="A62" s="39" t="s">
        <v>69</v>
      </c>
      <c r="B62" s="14"/>
      <c r="C62" s="31">
        <v>153543</v>
      </c>
      <c r="D62" s="31"/>
      <c r="E62" s="31"/>
    </row>
    <row r="63" spans="1:5" ht="25.5" x14ac:dyDescent="0.2">
      <c r="A63" s="39" t="s">
        <v>70</v>
      </c>
      <c r="B63" s="14"/>
      <c r="C63" s="15">
        <v>706000</v>
      </c>
      <c r="D63" s="15"/>
      <c r="E63" s="15"/>
    </row>
    <row r="64" spans="1:5" ht="25.5" x14ac:dyDescent="0.2">
      <c r="A64" s="36" t="s">
        <v>71</v>
      </c>
      <c r="B64" s="20" t="s">
        <v>72</v>
      </c>
      <c r="C64" s="15">
        <f>C65+C73+C75+C76+C79+C80+C78+C77+C74</f>
        <v>295713969.12999994</v>
      </c>
      <c r="D64" s="15">
        <f>D65+D73+D75+D76+D79+D80+D78+D77+D74</f>
        <v>299923901.69000006</v>
      </c>
      <c r="E64" s="15">
        <f>E65+E73+E75+E76+E79+E80+E78+E77+E74</f>
        <v>303391027.55000001</v>
      </c>
    </row>
    <row r="65" spans="1:5" ht="25.5" x14ac:dyDescent="0.2">
      <c r="A65" s="36" t="s">
        <v>73</v>
      </c>
      <c r="B65" s="14" t="s">
        <v>74</v>
      </c>
      <c r="C65" s="15">
        <f>SUM(C66:C72)</f>
        <v>15092934.629999999</v>
      </c>
      <c r="D65" s="15">
        <f t="shared" ref="D65:E65" si="21">SUM(D66:D72)</f>
        <v>18874765.27</v>
      </c>
      <c r="E65" s="15">
        <f t="shared" si="21"/>
        <v>19594950.050000001</v>
      </c>
    </row>
    <row r="66" spans="1:5" x14ac:dyDescent="0.2">
      <c r="A66" s="38" t="s">
        <v>75</v>
      </c>
      <c r="B66" s="14"/>
      <c r="C66" s="31">
        <v>575935.78</v>
      </c>
      <c r="D66" s="31">
        <v>597173.19999999995</v>
      </c>
      <c r="E66" s="31">
        <v>619262.24</v>
      </c>
    </row>
    <row r="67" spans="1:5" ht="38.25" x14ac:dyDescent="0.2">
      <c r="A67" s="38" t="s">
        <v>76</v>
      </c>
      <c r="B67" s="14"/>
      <c r="C67" s="31">
        <v>42000</v>
      </c>
      <c r="D67" s="31">
        <v>42000</v>
      </c>
      <c r="E67" s="31">
        <v>42000</v>
      </c>
    </row>
    <row r="68" spans="1:5" ht="25.5" x14ac:dyDescent="0.2">
      <c r="A68" s="38" t="s">
        <v>77</v>
      </c>
      <c r="B68" s="14"/>
      <c r="C68" s="31">
        <v>92389</v>
      </c>
      <c r="D68" s="31">
        <v>180962</v>
      </c>
      <c r="E68" s="31">
        <v>180962</v>
      </c>
    </row>
    <row r="69" spans="1:5" ht="25.5" x14ac:dyDescent="0.2">
      <c r="A69" s="38" t="s">
        <v>78</v>
      </c>
      <c r="B69" s="14"/>
      <c r="C69" s="31">
        <v>35000</v>
      </c>
      <c r="D69" s="31">
        <v>35000</v>
      </c>
      <c r="E69" s="31">
        <v>35000</v>
      </c>
    </row>
    <row r="70" spans="1:5" ht="38.25" x14ac:dyDescent="0.2">
      <c r="A70" s="38" t="s">
        <v>79</v>
      </c>
      <c r="B70" s="14"/>
      <c r="C70" s="31">
        <v>1598159.85</v>
      </c>
      <c r="D70" s="31">
        <v>1657698.48</v>
      </c>
      <c r="E70" s="31">
        <v>1710306.44</v>
      </c>
    </row>
    <row r="71" spans="1:5" ht="63.75" x14ac:dyDescent="0.2">
      <c r="A71" s="38" t="s">
        <v>80</v>
      </c>
      <c r="B71" s="14"/>
      <c r="C71" s="31">
        <v>9869771.1199999992</v>
      </c>
      <c r="D71" s="31">
        <v>13376065.560000001</v>
      </c>
      <c r="E71" s="31">
        <v>13911108.18</v>
      </c>
    </row>
    <row r="72" spans="1:5" ht="25.5" x14ac:dyDescent="0.2">
      <c r="A72" s="38" t="s">
        <v>108</v>
      </c>
      <c r="B72" s="14"/>
      <c r="C72" s="31">
        <v>2879678.88</v>
      </c>
      <c r="D72" s="31">
        <v>2985866.03</v>
      </c>
      <c r="E72" s="31">
        <v>3096311.19</v>
      </c>
    </row>
    <row r="73" spans="1:5" ht="63.75" x14ac:dyDescent="0.2">
      <c r="A73" s="40" t="s">
        <v>81</v>
      </c>
      <c r="B73" s="14" t="s">
        <v>82</v>
      </c>
      <c r="C73" s="15">
        <v>1169952.26</v>
      </c>
      <c r="D73" s="15">
        <v>1482612.37</v>
      </c>
      <c r="E73" s="15">
        <v>1466068.83</v>
      </c>
    </row>
    <row r="74" spans="1:5" ht="38.25" x14ac:dyDescent="0.2">
      <c r="A74" s="40" t="s">
        <v>113</v>
      </c>
      <c r="B74" s="48" t="s">
        <v>112</v>
      </c>
      <c r="C74" s="15">
        <v>2258904.52</v>
      </c>
      <c r="D74" s="15">
        <v>2295544.04</v>
      </c>
      <c r="E74" s="15">
        <v>2349556.84</v>
      </c>
    </row>
    <row r="75" spans="1:5" ht="38.25" x14ac:dyDescent="0.2">
      <c r="A75" s="41" t="s">
        <v>83</v>
      </c>
      <c r="B75" s="14" t="s">
        <v>84</v>
      </c>
      <c r="C75" s="42">
        <v>852607.8</v>
      </c>
      <c r="D75" s="42">
        <v>938041.53</v>
      </c>
      <c r="E75" s="42">
        <v>973390.26</v>
      </c>
    </row>
    <row r="76" spans="1:5" ht="38.25" x14ac:dyDescent="0.2">
      <c r="A76" s="36" t="s">
        <v>85</v>
      </c>
      <c r="B76" s="14" t="s">
        <v>86</v>
      </c>
      <c r="C76" s="15">
        <v>3128.01</v>
      </c>
      <c r="D76" s="15">
        <v>97108.87</v>
      </c>
      <c r="E76" s="15">
        <v>3097.79</v>
      </c>
    </row>
    <row r="77" spans="1:5" ht="51" x14ac:dyDescent="0.2">
      <c r="A77" s="36" t="s">
        <v>106</v>
      </c>
      <c r="B77" s="14" t="s">
        <v>107</v>
      </c>
      <c r="C77" s="15">
        <v>1615802.83</v>
      </c>
      <c r="D77" s="15">
        <v>1932907.54</v>
      </c>
      <c r="E77" s="15">
        <v>1932907.54</v>
      </c>
    </row>
    <row r="78" spans="1:5" ht="76.5" x14ac:dyDescent="0.2">
      <c r="A78" s="36" t="s">
        <v>87</v>
      </c>
      <c r="B78" s="14" t="s">
        <v>88</v>
      </c>
      <c r="C78" s="15">
        <v>24164078.399999999</v>
      </c>
      <c r="D78" s="15">
        <v>23837536.800000001</v>
      </c>
      <c r="E78" s="15">
        <v>23837536.800000001</v>
      </c>
    </row>
    <row r="79" spans="1:5" x14ac:dyDescent="0.2">
      <c r="A79" s="36" t="s">
        <v>89</v>
      </c>
      <c r="B79" s="43" t="s">
        <v>90</v>
      </c>
      <c r="C79" s="15">
        <v>3560614.65</v>
      </c>
      <c r="D79" s="15">
        <v>3688039.24</v>
      </c>
      <c r="E79" s="15">
        <v>3820573.41</v>
      </c>
    </row>
    <row r="80" spans="1:5" x14ac:dyDescent="0.2">
      <c r="A80" s="23" t="s">
        <v>91</v>
      </c>
      <c r="B80" s="20" t="s">
        <v>92</v>
      </c>
      <c r="C80" s="15">
        <f>SUM(C81)</f>
        <v>246995946.03</v>
      </c>
      <c r="D80" s="15">
        <f t="shared" ref="D80:E80" si="22">SUM(D81)</f>
        <v>246777346.03</v>
      </c>
      <c r="E80" s="15">
        <f t="shared" si="22"/>
        <v>249412946.03</v>
      </c>
    </row>
    <row r="81" spans="1:5" x14ac:dyDescent="0.2">
      <c r="A81" s="16" t="s">
        <v>93</v>
      </c>
      <c r="B81" s="14" t="s">
        <v>94</v>
      </c>
      <c r="C81" s="15">
        <f>SUM(C82:C83)</f>
        <v>246995946.03</v>
      </c>
      <c r="D81" s="15">
        <f t="shared" ref="D81:E81" si="23">SUM(D82:D83)</f>
        <v>246777346.03</v>
      </c>
      <c r="E81" s="15">
        <f t="shared" si="23"/>
        <v>249412946.03</v>
      </c>
    </row>
    <row r="82" spans="1:5" x14ac:dyDescent="0.2">
      <c r="A82" s="38" t="s">
        <v>95</v>
      </c>
      <c r="B82" s="14"/>
      <c r="C82" s="31">
        <v>246702200</v>
      </c>
      <c r="D82" s="31">
        <v>246483600</v>
      </c>
      <c r="E82" s="31">
        <v>249119200</v>
      </c>
    </row>
    <row r="83" spans="1:5" ht="51" x14ac:dyDescent="0.2">
      <c r="A83" s="38" t="s">
        <v>114</v>
      </c>
      <c r="B83" s="14"/>
      <c r="C83" s="31">
        <v>293746.03000000003</v>
      </c>
      <c r="D83" s="31">
        <v>293746.03000000003</v>
      </c>
      <c r="E83" s="31">
        <v>293746.03000000003</v>
      </c>
    </row>
    <row r="84" spans="1:5" x14ac:dyDescent="0.2">
      <c r="A84" s="16" t="s">
        <v>96</v>
      </c>
      <c r="B84" s="14" t="s">
        <v>97</v>
      </c>
      <c r="C84" s="15">
        <f>+C85</f>
        <v>12874.92</v>
      </c>
      <c r="D84" s="15">
        <f t="shared" ref="D84:E84" si="24">+D85</f>
        <v>0</v>
      </c>
      <c r="E84" s="15">
        <f t="shared" si="24"/>
        <v>0</v>
      </c>
    </row>
    <row r="85" spans="1:5" ht="25.5" x14ac:dyDescent="0.2">
      <c r="A85" s="16" t="s">
        <v>98</v>
      </c>
      <c r="B85" s="14" t="s">
        <v>99</v>
      </c>
      <c r="C85" s="15">
        <f>SUM(C86:C86)</f>
        <v>12874.92</v>
      </c>
      <c r="D85" s="15">
        <f>SUM(D86:D86)</f>
        <v>0</v>
      </c>
      <c r="E85" s="15">
        <f>SUM(E86:E86)</f>
        <v>0</v>
      </c>
    </row>
    <row r="86" spans="1:5" ht="63.75" x14ac:dyDescent="0.2">
      <c r="A86" s="38" t="s">
        <v>100</v>
      </c>
      <c r="B86" s="14"/>
      <c r="C86" s="15">
        <v>12874.92</v>
      </c>
      <c r="D86" s="15"/>
      <c r="E86" s="15"/>
    </row>
    <row r="87" spans="1:5" x14ac:dyDescent="0.2">
      <c r="A87" s="45" t="s">
        <v>101</v>
      </c>
      <c r="B87" s="46"/>
      <c r="C87" s="47">
        <f>C12+C46</f>
        <v>1051505533.0499998</v>
      </c>
      <c r="D87" s="47">
        <f>D12+D46</f>
        <v>1153787145.99</v>
      </c>
      <c r="E87" s="47">
        <f>E12+E46</f>
        <v>1089421377.55</v>
      </c>
    </row>
    <row r="88" spans="1:5" x14ac:dyDescent="0.2">
      <c r="A88" s="1"/>
      <c r="B88" s="44"/>
    </row>
  </sheetData>
  <mergeCells count="4">
    <mergeCell ref="A6:E6"/>
    <mergeCell ref="A8:A9"/>
    <mergeCell ref="B8:B9"/>
    <mergeCell ref="C8:E8"/>
  </mergeCells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2025_реш</vt:lpstr>
      <vt:lpstr>'2025_реш'!Область_печати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Ольга Личутина</cp:lastModifiedBy>
  <cp:lastPrinted>2024-12-13T06:38:37Z</cp:lastPrinted>
  <dcterms:created xsi:type="dcterms:W3CDTF">2023-11-15T15:25:28Z</dcterms:created>
  <dcterms:modified xsi:type="dcterms:W3CDTF">2024-12-13T06:38:42Z</dcterms:modified>
</cp:coreProperties>
</file>