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5" windowWidth="28650" windowHeight="15585"/>
  </bookViews>
  <sheets>
    <sheet name="2023" sheetId="1" r:id="rId1"/>
  </sheets>
  <definedNames>
    <definedName name="_xlnm.Print_Titles" localSheetId="0">'2023'!$13:$14</definedName>
    <definedName name="_xlnm.Print_Area" localSheetId="0">'2023'!$A$1:$AP$150</definedName>
  </definedNames>
  <calcPr calcId="145621"/>
</workbook>
</file>

<file path=xl/calcChain.xml><?xml version="1.0" encoding="utf-8"?>
<calcChain xmlns="http://schemas.openxmlformats.org/spreadsheetml/2006/main">
  <c r="AK79" i="1" l="1"/>
  <c r="AL79" i="1"/>
  <c r="AJ79" i="1"/>
  <c r="AM100" i="1"/>
  <c r="AO148" i="1" l="1"/>
  <c r="AN148" i="1"/>
  <c r="AM148" i="1"/>
  <c r="AM147" i="1"/>
  <c r="AL147" i="1"/>
  <c r="AO147" i="1" s="1"/>
  <c r="AK147" i="1"/>
  <c r="AN147" i="1" s="1"/>
  <c r="AJ147" i="1"/>
  <c r="AO146" i="1"/>
  <c r="AO145" i="1" s="1"/>
  <c r="AN146" i="1"/>
  <c r="AM146" i="1"/>
  <c r="AM145" i="1" s="1"/>
  <c r="AN145" i="1"/>
  <c r="AL145" i="1"/>
  <c r="AK145" i="1"/>
  <c r="AJ145" i="1"/>
  <c r="AM144" i="1"/>
  <c r="AM143" i="1"/>
  <c r="AM142" i="1"/>
  <c r="AM141" i="1"/>
  <c r="AM140" i="1"/>
  <c r="AM139" i="1"/>
  <c r="AM138" i="1"/>
  <c r="AO137" i="1"/>
  <c r="AN137" i="1"/>
  <c r="AM137" i="1"/>
  <c r="AO136" i="1"/>
  <c r="AN136" i="1"/>
  <c r="AM136" i="1"/>
  <c r="AO135" i="1"/>
  <c r="AN135" i="1"/>
  <c r="AM135" i="1"/>
  <c r="AO134" i="1"/>
  <c r="AN134" i="1"/>
  <c r="AM134" i="1"/>
  <c r="AO133" i="1"/>
  <c r="AN133" i="1"/>
  <c r="AM133" i="1"/>
  <c r="AO132" i="1"/>
  <c r="AN132" i="1"/>
  <c r="AM132" i="1"/>
  <c r="AO131" i="1"/>
  <c r="AN131" i="1"/>
  <c r="AM131" i="1"/>
  <c r="AO130" i="1"/>
  <c r="AN130" i="1"/>
  <c r="AO129" i="1"/>
  <c r="AN129" i="1"/>
  <c r="AO128" i="1"/>
  <c r="AN128" i="1"/>
  <c r="AN127" i="1"/>
  <c r="AL127" i="1"/>
  <c r="AO127" i="1" s="1"/>
  <c r="AK127" i="1"/>
  <c r="AJ127" i="1"/>
  <c r="AO126" i="1"/>
  <c r="AN126" i="1"/>
  <c r="AK125" i="1"/>
  <c r="AN125" i="1" s="1"/>
  <c r="AO124" i="1"/>
  <c r="AN124" i="1"/>
  <c r="AO123" i="1"/>
  <c r="AN123" i="1"/>
  <c r="AO122" i="1"/>
  <c r="AL122" i="1"/>
  <c r="AK122" i="1"/>
  <c r="AN122" i="1" s="1"/>
  <c r="AJ122" i="1"/>
  <c r="AJ121" i="1" s="1"/>
  <c r="AO121" i="1"/>
  <c r="AL121" i="1"/>
  <c r="AO120" i="1"/>
  <c r="AN120" i="1"/>
  <c r="AO119" i="1"/>
  <c r="AN119" i="1"/>
  <c r="AO118" i="1"/>
  <c r="AN118" i="1"/>
  <c r="AN117" i="1"/>
  <c r="AL117" i="1"/>
  <c r="AO117" i="1" s="1"/>
  <c r="AK117" i="1"/>
  <c r="AJ117" i="1"/>
  <c r="AO116" i="1"/>
  <c r="AN116" i="1"/>
  <c r="AO115" i="1"/>
  <c r="AN115" i="1"/>
  <c r="AO114" i="1"/>
  <c r="AN114" i="1"/>
  <c r="AO113" i="1"/>
  <c r="AN113" i="1"/>
  <c r="AO112" i="1"/>
  <c r="AN112" i="1"/>
  <c r="AO111" i="1"/>
  <c r="AN111" i="1"/>
  <c r="AL102" i="1"/>
  <c r="AK102" i="1"/>
  <c r="AJ102" i="1"/>
  <c r="AL78" i="1"/>
  <c r="AK78" i="1"/>
  <c r="AL72" i="1"/>
  <c r="AK72" i="1"/>
  <c r="AJ72" i="1"/>
  <c r="AK65" i="1"/>
  <c r="AL51" i="1"/>
  <c r="AK51" i="1"/>
  <c r="AJ51" i="1"/>
  <c r="AL50" i="1"/>
  <c r="AJ50" i="1"/>
  <c r="AL46" i="1"/>
  <c r="AK46" i="1"/>
  <c r="AJ46" i="1"/>
  <c r="AL43" i="1"/>
  <c r="AK43" i="1"/>
  <c r="AJ43" i="1"/>
  <c r="AL40" i="1"/>
  <c r="AK40" i="1"/>
  <c r="AJ40" i="1"/>
  <c r="AL38" i="1"/>
  <c r="AK38" i="1"/>
  <c r="AJ38" i="1"/>
  <c r="AL35" i="1"/>
  <c r="AK35" i="1"/>
  <c r="AJ35" i="1"/>
  <c r="AL31" i="1"/>
  <c r="AK31" i="1"/>
  <c r="AJ31" i="1"/>
  <c r="AL27" i="1"/>
  <c r="AK27" i="1"/>
  <c r="AJ27" i="1"/>
  <c r="AL23" i="1"/>
  <c r="AK23" i="1"/>
  <c r="AJ23" i="1"/>
  <c r="AL21" i="1"/>
  <c r="AK21" i="1"/>
  <c r="AJ21" i="1"/>
  <c r="AJ17" i="1" s="1"/>
  <c r="AL19" i="1"/>
  <c r="AK19" i="1"/>
  <c r="AJ19" i="1"/>
  <c r="AJ101" i="1" l="1"/>
  <c r="AM17" i="1"/>
  <c r="AL17" i="1"/>
  <c r="AL125" i="1"/>
  <c r="AO125" i="1" s="1"/>
  <c r="AK50" i="1"/>
  <c r="AJ78" i="1"/>
  <c r="AL101" i="1"/>
  <c r="AK121" i="1"/>
  <c r="AL65" i="1"/>
  <c r="AJ125" i="1"/>
  <c r="AD141" i="1"/>
  <c r="AE127" i="1"/>
  <c r="AF127" i="1"/>
  <c r="AD127" i="1"/>
  <c r="AG144" i="1"/>
  <c r="AG142" i="1"/>
  <c r="AG143" i="1"/>
  <c r="AO17" i="1" l="1"/>
  <c r="AJ65" i="1"/>
  <c r="AL63" i="1"/>
  <c r="AK17" i="1"/>
  <c r="AN121" i="1"/>
  <c r="AK101" i="1"/>
  <c r="AE79" i="1"/>
  <c r="AF79" i="1"/>
  <c r="AD79" i="1"/>
  <c r="AG99" i="1"/>
  <c r="AM99" i="1" s="1"/>
  <c r="AJ63" i="1" l="1"/>
  <c r="AL61" i="1"/>
  <c r="AN17" i="1"/>
  <c r="AK63" i="1"/>
  <c r="AF147" i="1"/>
  <c r="AE147" i="1"/>
  <c r="AD147" i="1"/>
  <c r="AI146" i="1"/>
  <c r="AH146" i="1"/>
  <c r="AG146" i="1"/>
  <c r="AI145" i="1"/>
  <c r="AH145" i="1"/>
  <c r="AG145" i="1"/>
  <c r="AF145" i="1"/>
  <c r="AE145" i="1"/>
  <c r="AD145" i="1"/>
  <c r="AI126" i="1"/>
  <c r="AH126" i="1"/>
  <c r="AG126" i="1"/>
  <c r="AM126" i="1" s="1"/>
  <c r="AF125" i="1"/>
  <c r="AF63" i="1" s="1"/>
  <c r="AF61" i="1" s="1"/>
  <c r="AE125" i="1"/>
  <c r="AF122" i="1"/>
  <c r="AE122" i="1"/>
  <c r="AD122" i="1"/>
  <c r="AF121" i="1"/>
  <c r="AE121" i="1"/>
  <c r="AD121" i="1"/>
  <c r="AF117" i="1"/>
  <c r="AE117" i="1"/>
  <c r="AD117" i="1"/>
  <c r="AI111" i="1"/>
  <c r="AH111" i="1"/>
  <c r="AG111" i="1"/>
  <c r="AM111" i="1" s="1"/>
  <c r="AF102" i="1"/>
  <c r="AE102" i="1"/>
  <c r="AD102" i="1"/>
  <c r="AF101" i="1"/>
  <c r="AE101" i="1"/>
  <c r="AG98" i="1"/>
  <c r="AM98" i="1" s="1"/>
  <c r="AF78" i="1"/>
  <c r="AE78" i="1"/>
  <c r="AE65" i="1" s="1"/>
  <c r="AF72" i="1"/>
  <c r="AE72" i="1"/>
  <c r="AD72" i="1"/>
  <c r="AF65" i="1"/>
  <c r="AF51" i="1"/>
  <c r="AE51" i="1"/>
  <c r="AD51" i="1"/>
  <c r="AF50" i="1"/>
  <c r="AE50" i="1"/>
  <c r="AD50" i="1"/>
  <c r="AF46" i="1"/>
  <c r="AE46" i="1"/>
  <c r="AD46" i="1"/>
  <c r="AF43" i="1"/>
  <c r="AE43" i="1"/>
  <c r="AD43" i="1"/>
  <c r="AF40" i="1"/>
  <c r="AE40" i="1"/>
  <c r="AD40" i="1"/>
  <c r="AF38" i="1"/>
  <c r="AE38" i="1"/>
  <c r="AD38" i="1"/>
  <c r="AF35" i="1"/>
  <c r="AE35" i="1"/>
  <c r="AD35" i="1"/>
  <c r="AF31" i="1"/>
  <c r="AE31" i="1"/>
  <c r="AD31" i="1"/>
  <c r="AF27" i="1"/>
  <c r="AE27" i="1"/>
  <c r="AD27" i="1"/>
  <c r="AF23" i="1"/>
  <c r="AE23" i="1"/>
  <c r="AD23" i="1"/>
  <c r="AF21" i="1"/>
  <c r="AE21" i="1"/>
  <c r="AD21" i="1"/>
  <c r="AF19" i="1"/>
  <c r="AE19" i="1"/>
  <c r="AD19" i="1"/>
  <c r="AF17" i="1"/>
  <c r="AE17" i="1"/>
  <c r="AD17" i="1"/>
  <c r="AK61" i="1" l="1"/>
  <c r="AL150" i="1"/>
  <c r="AO150" i="1" s="1"/>
  <c r="AJ61" i="1"/>
  <c r="AD125" i="1"/>
  <c r="AF150" i="1"/>
  <c r="AD101" i="1"/>
  <c r="AD78" i="1"/>
  <c r="AI17" i="1"/>
  <c r="AE63" i="1"/>
  <c r="AG17" i="1"/>
  <c r="AH17" i="1"/>
  <c r="Y79" i="1"/>
  <c r="Z79" i="1"/>
  <c r="X79" i="1"/>
  <c r="AA98" i="1"/>
  <c r="AJ150" i="1" l="1"/>
  <c r="AM150" i="1" s="1"/>
  <c r="AK150" i="1"/>
  <c r="AN150" i="1" s="1"/>
  <c r="AD65" i="1"/>
  <c r="AE61" i="1"/>
  <c r="AA126" i="1"/>
  <c r="AB126" i="1"/>
  <c r="AC126" i="1"/>
  <c r="Y125" i="1"/>
  <c r="Z125" i="1"/>
  <c r="X125" i="1"/>
  <c r="X110" i="1"/>
  <c r="U111" i="1"/>
  <c r="V111" i="1"/>
  <c r="W111" i="1"/>
  <c r="AC111" i="1" s="1"/>
  <c r="O111" i="1"/>
  <c r="P111" i="1"/>
  <c r="Q111" i="1"/>
  <c r="AA111" i="1"/>
  <c r="AB111" i="1"/>
  <c r="AD63" i="1" l="1"/>
  <c r="AE150" i="1"/>
  <c r="X51" i="1"/>
  <c r="Z147" i="1"/>
  <c r="Y147" i="1"/>
  <c r="X147" i="1"/>
  <c r="AC146" i="1"/>
  <c r="AB146" i="1"/>
  <c r="AA146" i="1"/>
  <c r="AA145" i="1" s="1"/>
  <c r="AC145" i="1"/>
  <c r="AB145" i="1"/>
  <c r="Z145" i="1"/>
  <c r="Y145" i="1"/>
  <c r="X145" i="1"/>
  <c r="AA141" i="1"/>
  <c r="AG141" i="1" s="1"/>
  <c r="Z127" i="1"/>
  <c r="Y127" i="1"/>
  <c r="X127" i="1"/>
  <c r="Z122" i="1"/>
  <c r="Y122" i="1"/>
  <c r="X122" i="1"/>
  <c r="Z121" i="1"/>
  <c r="Y121" i="1"/>
  <c r="X121" i="1"/>
  <c r="Z117" i="1"/>
  <c r="Y117" i="1"/>
  <c r="X117" i="1"/>
  <c r="Z102" i="1"/>
  <c r="Y102" i="1"/>
  <c r="X102" i="1"/>
  <c r="Y101" i="1"/>
  <c r="AC96" i="1"/>
  <c r="AI96" i="1" s="1"/>
  <c r="AO96" i="1" s="1"/>
  <c r="AB96" i="1"/>
  <c r="AH96" i="1" s="1"/>
  <c r="AN96" i="1" s="1"/>
  <c r="AC95" i="1"/>
  <c r="AI95" i="1" s="1"/>
  <c r="AO95" i="1" s="1"/>
  <c r="AB95" i="1"/>
  <c r="AH95" i="1" s="1"/>
  <c r="AN95" i="1" s="1"/>
  <c r="AC94" i="1"/>
  <c r="AI94" i="1" s="1"/>
  <c r="AO94" i="1" s="1"/>
  <c r="AB94" i="1"/>
  <c r="AH94" i="1" s="1"/>
  <c r="AN94" i="1" s="1"/>
  <c r="AC93" i="1"/>
  <c r="AI93" i="1" s="1"/>
  <c r="AO93" i="1" s="1"/>
  <c r="AB93" i="1"/>
  <c r="AH93" i="1" s="1"/>
  <c r="AN93" i="1" s="1"/>
  <c r="AA93" i="1"/>
  <c r="AG93" i="1" s="1"/>
  <c r="AM93" i="1" s="1"/>
  <c r="AC92" i="1"/>
  <c r="AI92" i="1" s="1"/>
  <c r="AO92" i="1" s="1"/>
  <c r="AB92" i="1"/>
  <c r="AH92" i="1" s="1"/>
  <c r="AN92" i="1" s="1"/>
  <c r="AA92" i="1"/>
  <c r="AG92" i="1" s="1"/>
  <c r="AM92" i="1" s="1"/>
  <c r="X78" i="1"/>
  <c r="X65" i="1" s="1"/>
  <c r="Z78" i="1"/>
  <c r="Y78" i="1"/>
  <c r="Y65" i="1" s="1"/>
  <c r="Z72" i="1"/>
  <c r="Y72" i="1"/>
  <c r="X72" i="1"/>
  <c r="Z65" i="1"/>
  <c r="Z51" i="1"/>
  <c r="Y51" i="1"/>
  <c r="Z50" i="1"/>
  <c r="Y50" i="1"/>
  <c r="X50" i="1"/>
  <c r="Z46" i="1"/>
  <c r="Y46" i="1"/>
  <c r="X46" i="1"/>
  <c r="Z43" i="1"/>
  <c r="Y43" i="1"/>
  <c r="X43" i="1"/>
  <c r="Z40" i="1"/>
  <c r="Y40" i="1"/>
  <c r="X40" i="1"/>
  <c r="Z38" i="1"/>
  <c r="Y38" i="1"/>
  <c r="X38" i="1"/>
  <c r="Z35" i="1"/>
  <c r="Y35" i="1"/>
  <c r="X35" i="1"/>
  <c r="Z31" i="1"/>
  <c r="Y31" i="1"/>
  <c r="X31" i="1"/>
  <c r="Z27" i="1"/>
  <c r="Y27" i="1"/>
  <c r="X27" i="1"/>
  <c r="Z23" i="1"/>
  <c r="Y23" i="1"/>
  <c r="X23" i="1"/>
  <c r="X17" i="1" s="1"/>
  <c r="AA17" i="1" s="1"/>
  <c r="Z21" i="1"/>
  <c r="Z17" i="1" s="1"/>
  <c r="Y21" i="1"/>
  <c r="X21" i="1"/>
  <c r="Z19" i="1"/>
  <c r="Y19" i="1"/>
  <c r="X19" i="1"/>
  <c r="Y17" i="1"/>
  <c r="AD61" i="1" l="1"/>
  <c r="Z101" i="1"/>
  <c r="X101" i="1"/>
  <c r="AC17" i="1"/>
  <c r="AB17" i="1"/>
  <c r="Z63" i="1"/>
  <c r="S79" i="1"/>
  <c r="T79" i="1"/>
  <c r="R79" i="1"/>
  <c r="U97" i="1"/>
  <c r="AA97" i="1" s="1"/>
  <c r="AG97" i="1" s="1"/>
  <c r="AM97" i="1" s="1"/>
  <c r="R127" i="1"/>
  <c r="AD150" i="1" l="1"/>
  <c r="Z61" i="1"/>
  <c r="Y63" i="1"/>
  <c r="X63" i="1"/>
  <c r="X61" i="1" s="1"/>
  <c r="R146" i="1"/>
  <c r="Y61" i="1" l="1"/>
  <c r="Z150" i="1"/>
  <c r="U52" i="1"/>
  <c r="AA52" i="1" s="1"/>
  <c r="AG52" i="1" s="1"/>
  <c r="AM52" i="1" s="1"/>
  <c r="V52" i="1"/>
  <c r="AB52" i="1" s="1"/>
  <c r="AH52" i="1" s="1"/>
  <c r="AN52" i="1" s="1"/>
  <c r="W52" i="1"/>
  <c r="AC52" i="1" s="1"/>
  <c r="AI52" i="1" s="1"/>
  <c r="AO52" i="1" s="1"/>
  <c r="U53" i="1"/>
  <c r="AA53" i="1" s="1"/>
  <c r="AG53" i="1" s="1"/>
  <c r="AM53" i="1" s="1"/>
  <c r="V53" i="1"/>
  <c r="AB53" i="1" s="1"/>
  <c r="AH53" i="1" s="1"/>
  <c r="AN53" i="1" s="1"/>
  <c r="W53" i="1"/>
  <c r="AC53" i="1" s="1"/>
  <c r="AI53" i="1" s="1"/>
  <c r="AO53" i="1" s="1"/>
  <c r="U54" i="1"/>
  <c r="AA54" i="1" s="1"/>
  <c r="AG54" i="1" s="1"/>
  <c r="AM54" i="1" s="1"/>
  <c r="V54" i="1"/>
  <c r="AB54" i="1" s="1"/>
  <c r="AH54" i="1" s="1"/>
  <c r="AN54" i="1" s="1"/>
  <c r="W54" i="1"/>
  <c r="AC54" i="1" s="1"/>
  <c r="AI54" i="1" s="1"/>
  <c r="AO54" i="1" s="1"/>
  <c r="U55" i="1"/>
  <c r="AA55" i="1" s="1"/>
  <c r="AG55" i="1" s="1"/>
  <c r="AM55" i="1" s="1"/>
  <c r="V55" i="1"/>
  <c r="AB55" i="1" s="1"/>
  <c r="AH55" i="1" s="1"/>
  <c r="AN55" i="1" s="1"/>
  <c r="W55" i="1"/>
  <c r="AC55" i="1" s="1"/>
  <c r="AI55" i="1" s="1"/>
  <c r="AO55" i="1" s="1"/>
  <c r="U56" i="1"/>
  <c r="AA56" i="1" s="1"/>
  <c r="AG56" i="1" s="1"/>
  <c r="AM56" i="1" s="1"/>
  <c r="V56" i="1"/>
  <c r="AB56" i="1" s="1"/>
  <c r="AH56" i="1" s="1"/>
  <c r="AN56" i="1" s="1"/>
  <c r="W56" i="1"/>
  <c r="AC56" i="1" s="1"/>
  <c r="AI56" i="1" s="1"/>
  <c r="AO56" i="1" s="1"/>
  <c r="U57" i="1"/>
  <c r="AA57" i="1" s="1"/>
  <c r="AG57" i="1" s="1"/>
  <c r="AM57" i="1" s="1"/>
  <c r="V57" i="1"/>
  <c r="AB57" i="1" s="1"/>
  <c r="AH57" i="1" s="1"/>
  <c r="AN57" i="1" s="1"/>
  <c r="W57" i="1"/>
  <c r="AC57" i="1" s="1"/>
  <c r="AI57" i="1" s="1"/>
  <c r="AO57" i="1" s="1"/>
  <c r="U58" i="1"/>
  <c r="AA58" i="1" s="1"/>
  <c r="AG58" i="1" s="1"/>
  <c r="AM58" i="1" s="1"/>
  <c r="V58" i="1"/>
  <c r="AB58" i="1" s="1"/>
  <c r="AH58" i="1" s="1"/>
  <c r="AN58" i="1" s="1"/>
  <c r="W58" i="1"/>
  <c r="AC58" i="1" s="1"/>
  <c r="AI58" i="1" s="1"/>
  <c r="AO58" i="1" s="1"/>
  <c r="U59" i="1"/>
  <c r="AA59" i="1" s="1"/>
  <c r="AG59" i="1" s="1"/>
  <c r="AM59" i="1" s="1"/>
  <c r="V59" i="1"/>
  <c r="AB59" i="1" s="1"/>
  <c r="AH59" i="1" s="1"/>
  <c r="AN59" i="1" s="1"/>
  <c r="W59" i="1"/>
  <c r="AC59" i="1" s="1"/>
  <c r="AI59" i="1" s="1"/>
  <c r="AO59" i="1" s="1"/>
  <c r="S51" i="1"/>
  <c r="S50" i="1" s="1"/>
  <c r="V50" i="1" s="1"/>
  <c r="AB50" i="1" s="1"/>
  <c r="AH50" i="1" s="1"/>
  <c r="AN50" i="1" s="1"/>
  <c r="T51" i="1"/>
  <c r="T50" i="1" s="1"/>
  <c r="W50" i="1" s="1"/>
  <c r="AC50" i="1" s="1"/>
  <c r="AI50" i="1" s="1"/>
  <c r="AO50" i="1" s="1"/>
  <c r="R51" i="1"/>
  <c r="R50" i="1" s="1"/>
  <c r="X150" i="1" l="1"/>
  <c r="Y150" i="1"/>
  <c r="W51" i="1"/>
  <c r="AC51" i="1" s="1"/>
  <c r="AI51" i="1" s="1"/>
  <c r="AO51" i="1" s="1"/>
  <c r="V51" i="1"/>
  <c r="AB51" i="1" s="1"/>
  <c r="AH51" i="1" s="1"/>
  <c r="AN51" i="1" s="1"/>
  <c r="U50" i="1"/>
  <c r="AA50" i="1" s="1"/>
  <c r="AG50" i="1" s="1"/>
  <c r="AM50" i="1" s="1"/>
  <c r="U51" i="1"/>
  <c r="AA51" i="1" s="1"/>
  <c r="AG51" i="1" s="1"/>
  <c r="AM51" i="1" s="1"/>
  <c r="S127" i="1"/>
  <c r="T127" i="1"/>
  <c r="U141" i="1"/>
  <c r="V96" i="1" l="1"/>
  <c r="W96" i="1"/>
  <c r="U96" i="1"/>
  <c r="AA96" i="1" s="1"/>
  <c r="AG96" i="1" s="1"/>
  <c r="AM96" i="1" s="1"/>
  <c r="R94" i="1"/>
  <c r="V95" i="1"/>
  <c r="W95" i="1"/>
  <c r="U95" i="1"/>
  <c r="AA95" i="1" s="1"/>
  <c r="AG95" i="1" s="1"/>
  <c r="AM95" i="1" s="1"/>
  <c r="R110" i="1"/>
  <c r="U94" i="1"/>
  <c r="AA94" i="1" s="1"/>
  <c r="AG94" i="1" s="1"/>
  <c r="AM94" i="1" s="1"/>
  <c r="V94" i="1"/>
  <c r="W94" i="1"/>
  <c r="U93" i="1"/>
  <c r="V93" i="1"/>
  <c r="W93" i="1"/>
  <c r="U92" i="1"/>
  <c r="V92" i="1"/>
  <c r="W92" i="1"/>
  <c r="T147" i="1" l="1"/>
  <c r="S147" i="1"/>
  <c r="R147" i="1"/>
  <c r="T145" i="1"/>
  <c r="S145" i="1"/>
  <c r="R145" i="1"/>
  <c r="T125" i="1"/>
  <c r="T122" i="1"/>
  <c r="T121" i="1" s="1"/>
  <c r="S122" i="1"/>
  <c r="S121" i="1" s="1"/>
  <c r="R122" i="1"/>
  <c r="R121" i="1" s="1"/>
  <c r="T117" i="1"/>
  <c r="S117" i="1"/>
  <c r="R117" i="1"/>
  <c r="T102" i="1"/>
  <c r="S102" i="1"/>
  <c r="R102" i="1"/>
  <c r="T78" i="1"/>
  <c r="R78" i="1"/>
  <c r="T72" i="1"/>
  <c r="S72" i="1"/>
  <c r="R72" i="1"/>
  <c r="T46" i="1"/>
  <c r="S46" i="1"/>
  <c r="R46" i="1"/>
  <c r="T43" i="1"/>
  <c r="S43" i="1"/>
  <c r="R43" i="1"/>
  <c r="T40" i="1"/>
  <c r="S40" i="1"/>
  <c r="R40" i="1"/>
  <c r="T38" i="1"/>
  <c r="S38" i="1"/>
  <c r="R38" i="1"/>
  <c r="T35" i="1"/>
  <c r="S35" i="1"/>
  <c r="R35" i="1"/>
  <c r="T31" i="1"/>
  <c r="S31" i="1"/>
  <c r="R31" i="1"/>
  <c r="T27" i="1"/>
  <c r="S27" i="1"/>
  <c r="R27" i="1"/>
  <c r="T23" i="1"/>
  <c r="S23" i="1"/>
  <c r="R23" i="1"/>
  <c r="T21" i="1"/>
  <c r="S21" i="1"/>
  <c r="R21" i="1"/>
  <c r="T19" i="1"/>
  <c r="S19" i="1"/>
  <c r="R19" i="1"/>
  <c r="R17" i="1" l="1"/>
  <c r="S17" i="1"/>
  <c r="T17" i="1"/>
  <c r="T101" i="1"/>
  <c r="R125" i="1"/>
  <c r="R65" i="1"/>
  <c r="T65" i="1"/>
  <c r="R101" i="1"/>
  <c r="S78" i="1"/>
  <c r="S101" i="1"/>
  <c r="S125" i="1"/>
  <c r="M79" i="1"/>
  <c r="N79" i="1"/>
  <c r="L79" i="1"/>
  <c r="O91" i="1"/>
  <c r="U91" i="1" s="1"/>
  <c r="AA91" i="1" s="1"/>
  <c r="AG91" i="1" s="1"/>
  <c r="AM91" i="1" s="1"/>
  <c r="P91" i="1"/>
  <c r="V91" i="1" s="1"/>
  <c r="AB91" i="1" s="1"/>
  <c r="AH91" i="1" s="1"/>
  <c r="AN91" i="1" s="1"/>
  <c r="Q91" i="1"/>
  <c r="W91" i="1" s="1"/>
  <c r="AC91" i="1" s="1"/>
  <c r="AI91" i="1" s="1"/>
  <c r="AO91" i="1" s="1"/>
  <c r="R63" i="1" l="1"/>
  <c r="R61" i="1" s="1"/>
  <c r="S65" i="1"/>
  <c r="T63" i="1"/>
  <c r="M102" i="1"/>
  <c r="N102" i="1"/>
  <c r="L102" i="1"/>
  <c r="T61" i="1" l="1"/>
  <c r="S63" i="1"/>
  <c r="R150" i="1"/>
  <c r="M127" i="1"/>
  <c r="N127" i="1"/>
  <c r="L127" i="1"/>
  <c r="L125" i="1" s="1"/>
  <c r="O140" i="1"/>
  <c r="U140" i="1" s="1"/>
  <c r="AA140" i="1" s="1"/>
  <c r="AG140" i="1" s="1"/>
  <c r="O139" i="1"/>
  <c r="U139" i="1" s="1"/>
  <c r="AA139" i="1" s="1"/>
  <c r="AG139" i="1" s="1"/>
  <c r="O138" i="1"/>
  <c r="U138" i="1" s="1"/>
  <c r="AA138" i="1" s="1"/>
  <c r="AG138" i="1" s="1"/>
  <c r="O137" i="1"/>
  <c r="U137" i="1" s="1"/>
  <c r="AA137" i="1" s="1"/>
  <c r="AG137" i="1" s="1"/>
  <c r="P137" i="1"/>
  <c r="V137" i="1" s="1"/>
  <c r="AB137" i="1" s="1"/>
  <c r="AH137" i="1" s="1"/>
  <c r="Q137" i="1"/>
  <c r="W137" i="1" s="1"/>
  <c r="AC137" i="1" s="1"/>
  <c r="AI137" i="1" s="1"/>
  <c r="O90" i="1"/>
  <c r="U90" i="1" s="1"/>
  <c r="AA90" i="1" s="1"/>
  <c r="AG90" i="1" s="1"/>
  <c r="AM90" i="1" s="1"/>
  <c r="P90" i="1"/>
  <c r="V90" i="1" s="1"/>
  <c r="AB90" i="1" s="1"/>
  <c r="AH90" i="1" s="1"/>
  <c r="AN90" i="1" s="1"/>
  <c r="Q90" i="1"/>
  <c r="W90" i="1" s="1"/>
  <c r="AC90" i="1" s="1"/>
  <c r="AI90" i="1" s="1"/>
  <c r="AO90" i="1" s="1"/>
  <c r="O77" i="1"/>
  <c r="U77" i="1" s="1"/>
  <c r="AA77" i="1" s="1"/>
  <c r="AG77" i="1" s="1"/>
  <c r="AM77" i="1" s="1"/>
  <c r="P77" i="1"/>
  <c r="V77" i="1" s="1"/>
  <c r="AB77" i="1" s="1"/>
  <c r="AH77" i="1" s="1"/>
  <c r="AN77" i="1" s="1"/>
  <c r="Q77" i="1"/>
  <c r="W77" i="1" s="1"/>
  <c r="AC77" i="1" s="1"/>
  <c r="AI77" i="1" s="1"/>
  <c r="AO77" i="1" s="1"/>
  <c r="O89" i="1"/>
  <c r="U89" i="1" s="1"/>
  <c r="AA89" i="1" s="1"/>
  <c r="AG89" i="1" s="1"/>
  <c r="AM89" i="1" s="1"/>
  <c r="P89" i="1"/>
  <c r="V89" i="1" s="1"/>
  <c r="AB89" i="1" s="1"/>
  <c r="AH89" i="1" s="1"/>
  <c r="AN89" i="1" s="1"/>
  <c r="Q89" i="1"/>
  <c r="W89" i="1" s="1"/>
  <c r="AC89" i="1" s="1"/>
  <c r="AI89" i="1" s="1"/>
  <c r="AO89" i="1" s="1"/>
  <c r="O136" i="1"/>
  <c r="U136" i="1" s="1"/>
  <c r="AA136" i="1" s="1"/>
  <c r="AG136" i="1" s="1"/>
  <c r="P136" i="1"/>
  <c r="V136" i="1" s="1"/>
  <c r="AB136" i="1" s="1"/>
  <c r="AH136" i="1" s="1"/>
  <c r="Q136" i="1"/>
  <c r="W136" i="1" s="1"/>
  <c r="AC136" i="1" s="1"/>
  <c r="AI136" i="1" s="1"/>
  <c r="O70" i="1"/>
  <c r="U70" i="1" s="1"/>
  <c r="AA70" i="1" s="1"/>
  <c r="AG70" i="1" s="1"/>
  <c r="AM70" i="1" s="1"/>
  <c r="P70" i="1"/>
  <c r="V70" i="1" s="1"/>
  <c r="AB70" i="1" s="1"/>
  <c r="AH70" i="1" s="1"/>
  <c r="AN70" i="1" s="1"/>
  <c r="Q70" i="1"/>
  <c r="W70" i="1" s="1"/>
  <c r="AC70" i="1" s="1"/>
  <c r="AI70" i="1" s="1"/>
  <c r="AO70" i="1" s="1"/>
  <c r="O71" i="1"/>
  <c r="U71" i="1" s="1"/>
  <c r="AA71" i="1" s="1"/>
  <c r="AG71" i="1" s="1"/>
  <c r="AM71" i="1" s="1"/>
  <c r="P71" i="1"/>
  <c r="V71" i="1" s="1"/>
  <c r="AB71" i="1" s="1"/>
  <c r="AH71" i="1" s="1"/>
  <c r="AN71" i="1" s="1"/>
  <c r="Q71" i="1"/>
  <c r="W71" i="1" s="1"/>
  <c r="AC71" i="1" s="1"/>
  <c r="AI71" i="1" s="1"/>
  <c r="AO71" i="1" s="1"/>
  <c r="D127" i="1"/>
  <c r="E127" i="1"/>
  <c r="C127" i="1"/>
  <c r="O135" i="1"/>
  <c r="U135" i="1" s="1"/>
  <c r="AA135" i="1" s="1"/>
  <c r="AG135" i="1" s="1"/>
  <c r="P135" i="1"/>
  <c r="V135" i="1" s="1"/>
  <c r="AB135" i="1" s="1"/>
  <c r="AH135" i="1" s="1"/>
  <c r="Q135" i="1"/>
  <c r="W135" i="1" s="1"/>
  <c r="AC135" i="1" s="1"/>
  <c r="AI135" i="1" s="1"/>
  <c r="S61" i="1" l="1"/>
  <c r="T150" i="1"/>
  <c r="Q146" i="1"/>
  <c r="P146" i="1"/>
  <c r="O146" i="1"/>
  <c r="M145" i="1"/>
  <c r="N145" i="1"/>
  <c r="L145" i="1"/>
  <c r="D145" i="1"/>
  <c r="C145" i="1"/>
  <c r="E145" i="1" s="1"/>
  <c r="P145" i="1" l="1"/>
  <c r="V146" i="1"/>
  <c r="V145" i="1" s="1"/>
  <c r="Q145" i="1"/>
  <c r="W146" i="1"/>
  <c r="W145" i="1" s="1"/>
  <c r="O145" i="1"/>
  <c r="U146" i="1"/>
  <c r="U145" i="1" s="1"/>
  <c r="S150" i="1"/>
  <c r="N147" i="1"/>
  <c r="M147" i="1"/>
  <c r="L147" i="1"/>
  <c r="N125" i="1"/>
  <c r="M125" i="1"/>
  <c r="N122" i="1"/>
  <c r="N121" i="1" s="1"/>
  <c r="M122" i="1"/>
  <c r="M121" i="1" s="1"/>
  <c r="L122" i="1"/>
  <c r="N117" i="1"/>
  <c r="M117" i="1"/>
  <c r="L117" i="1"/>
  <c r="N78" i="1"/>
  <c r="L78" i="1"/>
  <c r="N72" i="1"/>
  <c r="M72" i="1"/>
  <c r="L72" i="1"/>
  <c r="N46" i="1"/>
  <c r="M46" i="1"/>
  <c r="L46" i="1"/>
  <c r="N43" i="1"/>
  <c r="M43" i="1"/>
  <c r="L43" i="1"/>
  <c r="N40" i="1"/>
  <c r="M40" i="1"/>
  <c r="L40" i="1"/>
  <c r="N38" i="1"/>
  <c r="M38" i="1"/>
  <c r="L38" i="1"/>
  <c r="N35" i="1"/>
  <c r="M35" i="1"/>
  <c r="L35" i="1"/>
  <c r="N31" i="1"/>
  <c r="M31" i="1"/>
  <c r="L31" i="1"/>
  <c r="N27" i="1"/>
  <c r="M27" i="1"/>
  <c r="L27" i="1"/>
  <c r="N23" i="1"/>
  <c r="M23" i="1"/>
  <c r="L23" i="1"/>
  <c r="N21" i="1"/>
  <c r="M21" i="1"/>
  <c r="L21" i="1"/>
  <c r="N19" i="1"/>
  <c r="M19" i="1"/>
  <c r="L19" i="1"/>
  <c r="N17" i="1" l="1"/>
  <c r="L65" i="1"/>
  <c r="N65" i="1"/>
  <c r="M17" i="1"/>
  <c r="L17" i="1"/>
  <c r="M78" i="1"/>
  <c r="M65" i="1" s="1"/>
  <c r="N101" i="1"/>
  <c r="L121" i="1"/>
  <c r="M101" i="1"/>
  <c r="I134" i="1"/>
  <c r="O134" i="1" s="1"/>
  <c r="U134" i="1" s="1"/>
  <c r="AA134" i="1" s="1"/>
  <c r="AG134" i="1" s="1"/>
  <c r="J134" i="1"/>
  <c r="P134" i="1" s="1"/>
  <c r="V134" i="1" s="1"/>
  <c r="AB134" i="1" s="1"/>
  <c r="AH134" i="1" s="1"/>
  <c r="K134" i="1"/>
  <c r="Q134" i="1" s="1"/>
  <c r="W134" i="1" s="1"/>
  <c r="AC134" i="1" s="1"/>
  <c r="AI134" i="1" s="1"/>
  <c r="J148" i="1"/>
  <c r="P148" i="1" s="1"/>
  <c r="V148" i="1" s="1"/>
  <c r="AB148" i="1" s="1"/>
  <c r="AH148" i="1" s="1"/>
  <c r="K148" i="1"/>
  <c r="Q148" i="1" s="1"/>
  <c r="W148" i="1" s="1"/>
  <c r="AC148" i="1" s="1"/>
  <c r="AI148" i="1" s="1"/>
  <c r="F148" i="1"/>
  <c r="F147" i="1" s="1"/>
  <c r="D147" i="1"/>
  <c r="E147" i="1"/>
  <c r="G147" i="1"/>
  <c r="H147" i="1"/>
  <c r="C147" i="1"/>
  <c r="K147" i="1" l="1"/>
  <c r="Q147" i="1" s="1"/>
  <c r="W147" i="1" s="1"/>
  <c r="AC147" i="1" s="1"/>
  <c r="AI147" i="1" s="1"/>
  <c r="I147" i="1"/>
  <c r="O147" i="1" s="1"/>
  <c r="U147" i="1" s="1"/>
  <c r="AA147" i="1" s="1"/>
  <c r="AG147" i="1" s="1"/>
  <c r="J147" i="1"/>
  <c r="P147" i="1" s="1"/>
  <c r="V147" i="1" s="1"/>
  <c r="AB147" i="1" s="1"/>
  <c r="AH147" i="1" s="1"/>
  <c r="I148" i="1"/>
  <c r="O148" i="1" s="1"/>
  <c r="U148" i="1" s="1"/>
  <c r="AA148" i="1" s="1"/>
  <c r="AG148" i="1" s="1"/>
  <c r="L101" i="1"/>
  <c r="N63" i="1"/>
  <c r="N61" i="1" s="1"/>
  <c r="F127" i="1"/>
  <c r="I127" i="1" s="1"/>
  <c r="G127" i="1"/>
  <c r="H127" i="1"/>
  <c r="I75" i="1"/>
  <c r="O75" i="1" s="1"/>
  <c r="U75" i="1" s="1"/>
  <c r="AA75" i="1" s="1"/>
  <c r="AG75" i="1" s="1"/>
  <c r="AM75" i="1" s="1"/>
  <c r="J75" i="1"/>
  <c r="P75" i="1" s="1"/>
  <c r="V75" i="1" s="1"/>
  <c r="AB75" i="1" s="1"/>
  <c r="AH75" i="1" s="1"/>
  <c r="AN75" i="1" s="1"/>
  <c r="K75" i="1"/>
  <c r="Q75" i="1" s="1"/>
  <c r="W75" i="1" s="1"/>
  <c r="AC75" i="1" s="1"/>
  <c r="AI75" i="1" s="1"/>
  <c r="AO75" i="1" s="1"/>
  <c r="I76" i="1"/>
  <c r="O76" i="1" s="1"/>
  <c r="U76" i="1" s="1"/>
  <c r="AA76" i="1" s="1"/>
  <c r="AG76" i="1" s="1"/>
  <c r="AM76" i="1" s="1"/>
  <c r="J76" i="1"/>
  <c r="P76" i="1" s="1"/>
  <c r="V76" i="1" s="1"/>
  <c r="AB76" i="1" s="1"/>
  <c r="AH76" i="1" s="1"/>
  <c r="AN76" i="1" s="1"/>
  <c r="K76" i="1"/>
  <c r="Q76" i="1" s="1"/>
  <c r="W76" i="1" s="1"/>
  <c r="AC76" i="1" s="1"/>
  <c r="AI76" i="1" s="1"/>
  <c r="AO76" i="1" s="1"/>
  <c r="M63" i="1" l="1"/>
  <c r="M61" i="1" s="1"/>
  <c r="L63" i="1"/>
  <c r="L61" i="1" s="1"/>
  <c r="I133" i="1"/>
  <c r="O133" i="1" s="1"/>
  <c r="U133" i="1" s="1"/>
  <c r="AA133" i="1" s="1"/>
  <c r="AG133" i="1" s="1"/>
  <c r="J133" i="1"/>
  <c r="P133" i="1" s="1"/>
  <c r="V133" i="1" s="1"/>
  <c r="AB133" i="1" s="1"/>
  <c r="AH133" i="1" s="1"/>
  <c r="K133" i="1"/>
  <c r="Q133" i="1" s="1"/>
  <c r="W133" i="1" s="1"/>
  <c r="AC133" i="1" s="1"/>
  <c r="AI133" i="1" s="1"/>
  <c r="I73" i="1"/>
  <c r="O73" i="1" s="1"/>
  <c r="U73" i="1" s="1"/>
  <c r="AA73" i="1" s="1"/>
  <c r="AG73" i="1" s="1"/>
  <c r="AM73" i="1" s="1"/>
  <c r="J73" i="1"/>
  <c r="P73" i="1" s="1"/>
  <c r="V73" i="1" s="1"/>
  <c r="AB73" i="1" s="1"/>
  <c r="AH73" i="1" s="1"/>
  <c r="AN73" i="1" s="1"/>
  <c r="K73" i="1"/>
  <c r="Q73" i="1" s="1"/>
  <c r="W73" i="1" s="1"/>
  <c r="AC73" i="1" s="1"/>
  <c r="AI73" i="1" s="1"/>
  <c r="AO73" i="1" s="1"/>
  <c r="I74" i="1"/>
  <c r="O74" i="1" s="1"/>
  <c r="U74" i="1" s="1"/>
  <c r="AA74" i="1" s="1"/>
  <c r="AG74" i="1" s="1"/>
  <c r="AM74" i="1" s="1"/>
  <c r="J74" i="1"/>
  <c r="P74" i="1" s="1"/>
  <c r="V74" i="1" s="1"/>
  <c r="AB74" i="1" s="1"/>
  <c r="AH74" i="1" s="1"/>
  <c r="AN74" i="1" s="1"/>
  <c r="K74" i="1"/>
  <c r="Q74" i="1" s="1"/>
  <c r="W74" i="1" s="1"/>
  <c r="AC74" i="1" s="1"/>
  <c r="AI74" i="1" s="1"/>
  <c r="AO74" i="1" s="1"/>
  <c r="D72" i="1"/>
  <c r="E72" i="1"/>
  <c r="F72" i="1"/>
  <c r="G72" i="1"/>
  <c r="H72" i="1"/>
  <c r="C72" i="1"/>
  <c r="I132" i="1"/>
  <c r="O132" i="1" s="1"/>
  <c r="U132" i="1" s="1"/>
  <c r="AA132" i="1" s="1"/>
  <c r="AG132" i="1" s="1"/>
  <c r="J132" i="1"/>
  <c r="P132" i="1" s="1"/>
  <c r="V132" i="1" s="1"/>
  <c r="AB132" i="1" s="1"/>
  <c r="AH132" i="1" s="1"/>
  <c r="K132" i="1"/>
  <c r="Q132" i="1" s="1"/>
  <c r="W132" i="1" s="1"/>
  <c r="AC132" i="1" s="1"/>
  <c r="AI132" i="1" s="1"/>
  <c r="N150" i="1" l="1"/>
  <c r="G79" i="1"/>
  <c r="H79" i="1"/>
  <c r="F79" i="1"/>
  <c r="D79" i="1"/>
  <c r="E79" i="1"/>
  <c r="C79" i="1"/>
  <c r="K88" i="1"/>
  <c r="Q88" i="1" s="1"/>
  <c r="W88" i="1" s="1"/>
  <c r="AC88" i="1" s="1"/>
  <c r="AI88" i="1" s="1"/>
  <c r="AO88" i="1" s="1"/>
  <c r="J88" i="1"/>
  <c r="P88" i="1" s="1"/>
  <c r="V88" i="1" s="1"/>
  <c r="AB88" i="1" s="1"/>
  <c r="AH88" i="1" s="1"/>
  <c r="AN88" i="1" s="1"/>
  <c r="I88" i="1"/>
  <c r="O88" i="1" s="1"/>
  <c r="U88" i="1" s="1"/>
  <c r="AA88" i="1" s="1"/>
  <c r="AG88" i="1" s="1"/>
  <c r="AM88" i="1" s="1"/>
  <c r="L150" i="1" l="1"/>
  <c r="M150" i="1"/>
  <c r="G125" i="1"/>
  <c r="H125" i="1"/>
  <c r="F125" i="1"/>
  <c r="F122" i="1"/>
  <c r="F121" i="1" s="1"/>
  <c r="G122" i="1"/>
  <c r="G121" i="1" s="1"/>
  <c r="H122" i="1"/>
  <c r="H121" i="1" s="1"/>
  <c r="F117" i="1"/>
  <c r="G117" i="1"/>
  <c r="H117" i="1"/>
  <c r="F102" i="1"/>
  <c r="G102" i="1"/>
  <c r="H102" i="1"/>
  <c r="F78" i="1"/>
  <c r="F65" i="1" s="1"/>
  <c r="H78" i="1"/>
  <c r="H65" i="1" s="1"/>
  <c r="G78" i="1"/>
  <c r="G65" i="1" s="1"/>
  <c r="F46" i="1"/>
  <c r="G46" i="1"/>
  <c r="H46" i="1"/>
  <c r="F43" i="1"/>
  <c r="G43" i="1"/>
  <c r="H43" i="1"/>
  <c r="F40" i="1"/>
  <c r="G40" i="1"/>
  <c r="H40" i="1"/>
  <c r="F38" i="1"/>
  <c r="G38" i="1"/>
  <c r="H38" i="1"/>
  <c r="F35" i="1"/>
  <c r="G35" i="1"/>
  <c r="H35" i="1"/>
  <c r="F31" i="1"/>
  <c r="G31" i="1"/>
  <c r="H31" i="1"/>
  <c r="F27" i="1"/>
  <c r="G27" i="1"/>
  <c r="H27" i="1"/>
  <c r="F23" i="1"/>
  <c r="G23" i="1"/>
  <c r="H23" i="1"/>
  <c r="F21" i="1"/>
  <c r="G21" i="1"/>
  <c r="H21" i="1"/>
  <c r="F19" i="1"/>
  <c r="G19" i="1"/>
  <c r="H19" i="1"/>
  <c r="K131" i="1"/>
  <c r="Q131" i="1" s="1"/>
  <c r="W131" i="1" s="1"/>
  <c r="AC131" i="1" s="1"/>
  <c r="AI131" i="1" s="1"/>
  <c r="J131" i="1"/>
  <c r="P131" i="1" s="1"/>
  <c r="V131" i="1" s="1"/>
  <c r="AB131" i="1" s="1"/>
  <c r="AH131" i="1" s="1"/>
  <c r="I131" i="1"/>
  <c r="O131" i="1" s="1"/>
  <c r="U131" i="1" s="1"/>
  <c r="AA131" i="1" s="1"/>
  <c r="AG131" i="1" s="1"/>
  <c r="K130" i="1"/>
  <c r="Q130" i="1" s="1"/>
  <c r="W130" i="1" s="1"/>
  <c r="AC130" i="1" s="1"/>
  <c r="AI130" i="1" s="1"/>
  <c r="J130" i="1"/>
  <c r="P130" i="1" s="1"/>
  <c r="V130" i="1" s="1"/>
  <c r="AB130" i="1" s="1"/>
  <c r="AH130" i="1" s="1"/>
  <c r="I130" i="1"/>
  <c r="O130" i="1" s="1"/>
  <c r="U130" i="1" s="1"/>
  <c r="AA130" i="1" s="1"/>
  <c r="AG130" i="1" s="1"/>
  <c r="AM130" i="1" s="1"/>
  <c r="K129" i="1"/>
  <c r="Q129" i="1" s="1"/>
  <c r="W129" i="1" s="1"/>
  <c r="AC129" i="1" s="1"/>
  <c r="AI129" i="1" s="1"/>
  <c r="J129" i="1"/>
  <c r="P129" i="1" s="1"/>
  <c r="V129" i="1" s="1"/>
  <c r="AB129" i="1" s="1"/>
  <c r="AH129" i="1" s="1"/>
  <c r="I129" i="1"/>
  <c r="O129" i="1" s="1"/>
  <c r="U129" i="1" s="1"/>
  <c r="AA129" i="1" s="1"/>
  <c r="AG129" i="1" s="1"/>
  <c r="AM129" i="1" s="1"/>
  <c r="K128" i="1"/>
  <c r="Q128" i="1" s="1"/>
  <c r="W128" i="1" s="1"/>
  <c r="AC128" i="1" s="1"/>
  <c r="AI128" i="1" s="1"/>
  <c r="J128" i="1"/>
  <c r="P128" i="1" s="1"/>
  <c r="V128" i="1" s="1"/>
  <c r="AB128" i="1" s="1"/>
  <c r="AH128" i="1" s="1"/>
  <c r="I128" i="1"/>
  <c r="O128" i="1" s="1"/>
  <c r="U128" i="1" s="1"/>
  <c r="AA128" i="1" s="1"/>
  <c r="AG128" i="1" s="1"/>
  <c r="AM128" i="1" s="1"/>
  <c r="K124" i="1"/>
  <c r="Q124" i="1" s="1"/>
  <c r="W124" i="1" s="1"/>
  <c r="AC124" i="1" s="1"/>
  <c r="AI124" i="1" s="1"/>
  <c r="J124" i="1"/>
  <c r="P124" i="1" s="1"/>
  <c r="V124" i="1" s="1"/>
  <c r="AB124" i="1" s="1"/>
  <c r="AH124" i="1" s="1"/>
  <c r="I124" i="1"/>
  <c r="O124" i="1" s="1"/>
  <c r="U124" i="1" s="1"/>
  <c r="AA124" i="1" s="1"/>
  <c r="AG124" i="1" s="1"/>
  <c r="AM124" i="1" s="1"/>
  <c r="K123" i="1"/>
  <c r="Q123" i="1" s="1"/>
  <c r="W123" i="1" s="1"/>
  <c r="AC123" i="1" s="1"/>
  <c r="AI123" i="1" s="1"/>
  <c r="J123" i="1"/>
  <c r="P123" i="1" s="1"/>
  <c r="V123" i="1" s="1"/>
  <c r="AB123" i="1" s="1"/>
  <c r="AH123" i="1" s="1"/>
  <c r="I123" i="1"/>
  <c r="O123" i="1" s="1"/>
  <c r="U123" i="1" s="1"/>
  <c r="AA123" i="1" s="1"/>
  <c r="AG123" i="1" s="1"/>
  <c r="AM123" i="1" s="1"/>
  <c r="K120" i="1"/>
  <c r="Q120" i="1" s="1"/>
  <c r="W120" i="1" s="1"/>
  <c r="AC120" i="1" s="1"/>
  <c r="AI120" i="1" s="1"/>
  <c r="J120" i="1"/>
  <c r="P120" i="1" s="1"/>
  <c r="V120" i="1" s="1"/>
  <c r="AB120" i="1" s="1"/>
  <c r="AH120" i="1" s="1"/>
  <c r="I120" i="1"/>
  <c r="O120" i="1" s="1"/>
  <c r="U120" i="1" s="1"/>
  <c r="AA120" i="1" s="1"/>
  <c r="AG120" i="1" s="1"/>
  <c r="AM120" i="1" s="1"/>
  <c r="K119" i="1"/>
  <c r="Q119" i="1" s="1"/>
  <c r="W119" i="1" s="1"/>
  <c r="AC119" i="1" s="1"/>
  <c r="AI119" i="1" s="1"/>
  <c r="J119" i="1"/>
  <c r="P119" i="1" s="1"/>
  <c r="V119" i="1" s="1"/>
  <c r="AB119" i="1" s="1"/>
  <c r="AH119" i="1" s="1"/>
  <c r="I119" i="1"/>
  <c r="O119" i="1" s="1"/>
  <c r="U119" i="1" s="1"/>
  <c r="AA119" i="1" s="1"/>
  <c r="AG119" i="1" s="1"/>
  <c r="AM119" i="1" s="1"/>
  <c r="K118" i="1"/>
  <c r="Q118" i="1" s="1"/>
  <c r="W118" i="1" s="1"/>
  <c r="AC118" i="1" s="1"/>
  <c r="AI118" i="1" s="1"/>
  <c r="J118" i="1"/>
  <c r="P118" i="1" s="1"/>
  <c r="V118" i="1" s="1"/>
  <c r="AB118" i="1" s="1"/>
  <c r="AH118" i="1" s="1"/>
  <c r="I118" i="1"/>
  <c r="O118" i="1" s="1"/>
  <c r="U118" i="1" s="1"/>
  <c r="AA118" i="1" s="1"/>
  <c r="AG118" i="1" s="1"/>
  <c r="AM118" i="1" s="1"/>
  <c r="K116" i="1"/>
  <c r="Q116" i="1" s="1"/>
  <c r="W116" i="1" s="1"/>
  <c r="AC116" i="1" s="1"/>
  <c r="AI116" i="1" s="1"/>
  <c r="J116" i="1"/>
  <c r="P116" i="1" s="1"/>
  <c r="V116" i="1" s="1"/>
  <c r="AB116" i="1" s="1"/>
  <c r="AH116" i="1" s="1"/>
  <c r="I116" i="1"/>
  <c r="O116" i="1" s="1"/>
  <c r="U116" i="1" s="1"/>
  <c r="AA116" i="1" s="1"/>
  <c r="AG116" i="1" s="1"/>
  <c r="AM116" i="1" s="1"/>
  <c r="K115" i="1"/>
  <c r="Q115" i="1" s="1"/>
  <c r="W115" i="1" s="1"/>
  <c r="AC115" i="1" s="1"/>
  <c r="AI115" i="1" s="1"/>
  <c r="J115" i="1"/>
  <c r="P115" i="1" s="1"/>
  <c r="V115" i="1" s="1"/>
  <c r="AB115" i="1" s="1"/>
  <c r="AH115" i="1" s="1"/>
  <c r="I115" i="1"/>
  <c r="O115" i="1" s="1"/>
  <c r="U115" i="1" s="1"/>
  <c r="AA115" i="1" s="1"/>
  <c r="AG115" i="1" s="1"/>
  <c r="AM115" i="1" s="1"/>
  <c r="K114" i="1"/>
  <c r="Q114" i="1" s="1"/>
  <c r="W114" i="1" s="1"/>
  <c r="AC114" i="1" s="1"/>
  <c r="AI114" i="1" s="1"/>
  <c r="J114" i="1"/>
  <c r="P114" i="1" s="1"/>
  <c r="V114" i="1" s="1"/>
  <c r="AB114" i="1" s="1"/>
  <c r="AH114" i="1" s="1"/>
  <c r="I114" i="1"/>
  <c r="O114" i="1" s="1"/>
  <c r="U114" i="1" s="1"/>
  <c r="AA114" i="1" s="1"/>
  <c r="AG114" i="1" s="1"/>
  <c r="AM114" i="1" s="1"/>
  <c r="K113" i="1"/>
  <c r="Q113" i="1" s="1"/>
  <c r="W113" i="1" s="1"/>
  <c r="AC113" i="1" s="1"/>
  <c r="AI113" i="1" s="1"/>
  <c r="J113" i="1"/>
  <c r="P113" i="1" s="1"/>
  <c r="V113" i="1" s="1"/>
  <c r="AB113" i="1" s="1"/>
  <c r="AH113" i="1" s="1"/>
  <c r="I113" i="1"/>
  <c r="O113" i="1" s="1"/>
  <c r="U113" i="1" s="1"/>
  <c r="AA113" i="1" s="1"/>
  <c r="AG113" i="1" s="1"/>
  <c r="AM113" i="1" s="1"/>
  <c r="K112" i="1"/>
  <c r="Q112" i="1" s="1"/>
  <c r="W112" i="1" s="1"/>
  <c r="AC112" i="1" s="1"/>
  <c r="AI112" i="1" s="1"/>
  <c r="J112" i="1"/>
  <c r="P112" i="1" s="1"/>
  <c r="V112" i="1" s="1"/>
  <c r="AB112" i="1" s="1"/>
  <c r="AH112" i="1" s="1"/>
  <c r="I112" i="1"/>
  <c r="O112" i="1" s="1"/>
  <c r="U112" i="1" s="1"/>
  <c r="AA112" i="1" s="1"/>
  <c r="AG112" i="1" s="1"/>
  <c r="AM112" i="1" s="1"/>
  <c r="K110" i="1"/>
  <c r="Q110" i="1" s="1"/>
  <c r="W110" i="1" s="1"/>
  <c r="AC110" i="1" s="1"/>
  <c r="AI110" i="1" s="1"/>
  <c r="AO110" i="1" s="1"/>
  <c r="J110" i="1"/>
  <c r="P110" i="1" s="1"/>
  <c r="V110" i="1" s="1"/>
  <c r="AB110" i="1" s="1"/>
  <c r="AH110" i="1" s="1"/>
  <c r="AN110" i="1" s="1"/>
  <c r="K109" i="1"/>
  <c r="Q109" i="1" s="1"/>
  <c r="W109" i="1" s="1"/>
  <c r="AC109" i="1" s="1"/>
  <c r="AI109" i="1" s="1"/>
  <c r="AO109" i="1" s="1"/>
  <c r="J109" i="1"/>
  <c r="P109" i="1" s="1"/>
  <c r="V109" i="1" s="1"/>
  <c r="AB109" i="1" s="1"/>
  <c r="AH109" i="1" s="1"/>
  <c r="AN109" i="1" s="1"/>
  <c r="I109" i="1"/>
  <c r="O109" i="1" s="1"/>
  <c r="U109" i="1" s="1"/>
  <c r="AA109" i="1" s="1"/>
  <c r="AG109" i="1" s="1"/>
  <c r="AM109" i="1" s="1"/>
  <c r="K108" i="1"/>
  <c r="Q108" i="1" s="1"/>
  <c r="W108" i="1" s="1"/>
  <c r="AC108" i="1" s="1"/>
  <c r="AI108" i="1" s="1"/>
  <c r="AO108" i="1" s="1"/>
  <c r="J108" i="1"/>
  <c r="P108" i="1" s="1"/>
  <c r="V108" i="1" s="1"/>
  <c r="AB108" i="1" s="1"/>
  <c r="AH108" i="1" s="1"/>
  <c r="AN108" i="1" s="1"/>
  <c r="I108" i="1"/>
  <c r="O108" i="1" s="1"/>
  <c r="U108" i="1" s="1"/>
  <c r="AA108" i="1" s="1"/>
  <c r="AG108" i="1" s="1"/>
  <c r="AM108" i="1" s="1"/>
  <c r="K107" i="1"/>
  <c r="Q107" i="1" s="1"/>
  <c r="W107" i="1" s="1"/>
  <c r="AC107" i="1" s="1"/>
  <c r="AI107" i="1" s="1"/>
  <c r="AO107" i="1" s="1"/>
  <c r="J107" i="1"/>
  <c r="P107" i="1" s="1"/>
  <c r="V107" i="1" s="1"/>
  <c r="AB107" i="1" s="1"/>
  <c r="AH107" i="1" s="1"/>
  <c r="AN107" i="1" s="1"/>
  <c r="I107" i="1"/>
  <c r="O107" i="1" s="1"/>
  <c r="U107" i="1" s="1"/>
  <c r="AA107" i="1" s="1"/>
  <c r="AG107" i="1" s="1"/>
  <c r="AM107" i="1" s="1"/>
  <c r="K106" i="1"/>
  <c r="Q106" i="1" s="1"/>
  <c r="W106" i="1" s="1"/>
  <c r="AC106" i="1" s="1"/>
  <c r="AI106" i="1" s="1"/>
  <c r="AO106" i="1" s="1"/>
  <c r="J106" i="1"/>
  <c r="P106" i="1" s="1"/>
  <c r="V106" i="1" s="1"/>
  <c r="AB106" i="1" s="1"/>
  <c r="AH106" i="1" s="1"/>
  <c r="AN106" i="1" s="1"/>
  <c r="I106" i="1"/>
  <c r="O106" i="1" s="1"/>
  <c r="U106" i="1" s="1"/>
  <c r="AA106" i="1" s="1"/>
  <c r="AG106" i="1" s="1"/>
  <c r="AM106" i="1" s="1"/>
  <c r="K105" i="1"/>
  <c r="Q105" i="1" s="1"/>
  <c r="W105" i="1" s="1"/>
  <c r="AC105" i="1" s="1"/>
  <c r="AI105" i="1" s="1"/>
  <c r="AO105" i="1" s="1"/>
  <c r="J105" i="1"/>
  <c r="P105" i="1" s="1"/>
  <c r="V105" i="1" s="1"/>
  <c r="AB105" i="1" s="1"/>
  <c r="AH105" i="1" s="1"/>
  <c r="AN105" i="1" s="1"/>
  <c r="I105" i="1"/>
  <c r="O105" i="1" s="1"/>
  <c r="U105" i="1" s="1"/>
  <c r="AA105" i="1" s="1"/>
  <c r="AG105" i="1" s="1"/>
  <c r="AM105" i="1" s="1"/>
  <c r="K104" i="1"/>
  <c r="Q104" i="1" s="1"/>
  <c r="W104" i="1" s="1"/>
  <c r="AC104" i="1" s="1"/>
  <c r="AI104" i="1" s="1"/>
  <c r="AO104" i="1" s="1"/>
  <c r="J104" i="1"/>
  <c r="P104" i="1" s="1"/>
  <c r="V104" i="1" s="1"/>
  <c r="AB104" i="1" s="1"/>
  <c r="AH104" i="1" s="1"/>
  <c r="AN104" i="1" s="1"/>
  <c r="I104" i="1"/>
  <c r="O104" i="1" s="1"/>
  <c r="U104" i="1" s="1"/>
  <c r="AA104" i="1" s="1"/>
  <c r="AG104" i="1" s="1"/>
  <c r="AM104" i="1" s="1"/>
  <c r="K103" i="1"/>
  <c r="Q103" i="1" s="1"/>
  <c r="W103" i="1" s="1"/>
  <c r="AC103" i="1" s="1"/>
  <c r="AI103" i="1" s="1"/>
  <c r="AO103" i="1" s="1"/>
  <c r="J103" i="1"/>
  <c r="P103" i="1" s="1"/>
  <c r="V103" i="1" s="1"/>
  <c r="AB103" i="1" s="1"/>
  <c r="AH103" i="1" s="1"/>
  <c r="AN103" i="1" s="1"/>
  <c r="I103" i="1"/>
  <c r="O103" i="1" s="1"/>
  <c r="U103" i="1" s="1"/>
  <c r="AA103" i="1" s="1"/>
  <c r="AG103" i="1" s="1"/>
  <c r="AM103" i="1" s="1"/>
  <c r="K87" i="1"/>
  <c r="Q87" i="1" s="1"/>
  <c r="W87" i="1" s="1"/>
  <c r="AC87" i="1" s="1"/>
  <c r="AI87" i="1" s="1"/>
  <c r="AO87" i="1" s="1"/>
  <c r="J87" i="1"/>
  <c r="P87" i="1" s="1"/>
  <c r="V87" i="1" s="1"/>
  <c r="AB87" i="1" s="1"/>
  <c r="AH87" i="1" s="1"/>
  <c r="AN87" i="1" s="1"/>
  <c r="I87" i="1"/>
  <c r="O87" i="1" s="1"/>
  <c r="U87" i="1" s="1"/>
  <c r="AA87" i="1" s="1"/>
  <c r="AG87" i="1" s="1"/>
  <c r="AM87" i="1" s="1"/>
  <c r="K86" i="1"/>
  <c r="Q86" i="1" s="1"/>
  <c r="W86" i="1" s="1"/>
  <c r="AC86" i="1" s="1"/>
  <c r="AI86" i="1" s="1"/>
  <c r="AO86" i="1" s="1"/>
  <c r="J86" i="1"/>
  <c r="P86" i="1" s="1"/>
  <c r="V86" i="1" s="1"/>
  <c r="AB86" i="1" s="1"/>
  <c r="AH86" i="1" s="1"/>
  <c r="AN86" i="1" s="1"/>
  <c r="I86" i="1"/>
  <c r="O86" i="1" s="1"/>
  <c r="U86" i="1" s="1"/>
  <c r="AA86" i="1" s="1"/>
  <c r="AG86" i="1" s="1"/>
  <c r="AM86" i="1" s="1"/>
  <c r="K85" i="1"/>
  <c r="Q85" i="1" s="1"/>
  <c r="W85" i="1" s="1"/>
  <c r="AC85" i="1" s="1"/>
  <c r="AI85" i="1" s="1"/>
  <c r="AO85" i="1" s="1"/>
  <c r="J85" i="1"/>
  <c r="P85" i="1" s="1"/>
  <c r="V85" i="1" s="1"/>
  <c r="AB85" i="1" s="1"/>
  <c r="AH85" i="1" s="1"/>
  <c r="AN85" i="1" s="1"/>
  <c r="I85" i="1"/>
  <c r="O85" i="1" s="1"/>
  <c r="U85" i="1" s="1"/>
  <c r="AA85" i="1" s="1"/>
  <c r="AG85" i="1" s="1"/>
  <c r="AM85" i="1" s="1"/>
  <c r="K84" i="1"/>
  <c r="Q84" i="1" s="1"/>
  <c r="W84" i="1" s="1"/>
  <c r="AC84" i="1" s="1"/>
  <c r="AI84" i="1" s="1"/>
  <c r="AO84" i="1" s="1"/>
  <c r="J84" i="1"/>
  <c r="P84" i="1" s="1"/>
  <c r="V84" i="1" s="1"/>
  <c r="AB84" i="1" s="1"/>
  <c r="AH84" i="1" s="1"/>
  <c r="AN84" i="1" s="1"/>
  <c r="I84" i="1"/>
  <c r="O84" i="1" s="1"/>
  <c r="U84" i="1" s="1"/>
  <c r="AA84" i="1" s="1"/>
  <c r="AG84" i="1" s="1"/>
  <c r="AM84" i="1" s="1"/>
  <c r="K83" i="1"/>
  <c r="Q83" i="1" s="1"/>
  <c r="W83" i="1" s="1"/>
  <c r="AC83" i="1" s="1"/>
  <c r="AI83" i="1" s="1"/>
  <c r="AO83" i="1" s="1"/>
  <c r="J83" i="1"/>
  <c r="P83" i="1" s="1"/>
  <c r="V83" i="1" s="1"/>
  <c r="AB83" i="1" s="1"/>
  <c r="AH83" i="1" s="1"/>
  <c r="AN83" i="1" s="1"/>
  <c r="I83" i="1"/>
  <c r="O83" i="1" s="1"/>
  <c r="U83" i="1" s="1"/>
  <c r="AA83" i="1" s="1"/>
  <c r="AG83" i="1" s="1"/>
  <c r="AM83" i="1" s="1"/>
  <c r="K82" i="1"/>
  <c r="Q82" i="1" s="1"/>
  <c r="W82" i="1" s="1"/>
  <c r="AC82" i="1" s="1"/>
  <c r="AI82" i="1" s="1"/>
  <c r="AO82" i="1" s="1"/>
  <c r="J82" i="1"/>
  <c r="P82" i="1" s="1"/>
  <c r="V82" i="1" s="1"/>
  <c r="AB82" i="1" s="1"/>
  <c r="AH82" i="1" s="1"/>
  <c r="AN82" i="1" s="1"/>
  <c r="I82" i="1"/>
  <c r="O82" i="1" s="1"/>
  <c r="U82" i="1" s="1"/>
  <c r="AA82" i="1" s="1"/>
  <c r="AG82" i="1" s="1"/>
  <c r="AM82" i="1" s="1"/>
  <c r="K81" i="1"/>
  <c r="Q81" i="1" s="1"/>
  <c r="W81" i="1" s="1"/>
  <c r="AC81" i="1" s="1"/>
  <c r="AI81" i="1" s="1"/>
  <c r="AO81" i="1" s="1"/>
  <c r="J81" i="1"/>
  <c r="P81" i="1" s="1"/>
  <c r="V81" i="1" s="1"/>
  <c r="AB81" i="1" s="1"/>
  <c r="AH81" i="1" s="1"/>
  <c r="AN81" i="1" s="1"/>
  <c r="I81" i="1"/>
  <c r="O81" i="1" s="1"/>
  <c r="U81" i="1" s="1"/>
  <c r="AA81" i="1" s="1"/>
  <c r="AG81" i="1" s="1"/>
  <c r="AM81" i="1" s="1"/>
  <c r="K80" i="1"/>
  <c r="Q80" i="1" s="1"/>
  <c r="W80" i="1" s="1"/>
  <c r="AC80" i="1" s="1"/>
  <c r="AI80" i="1" s="1"/>
  <c r="AO80" i="1" s="1"/>
  <c r="J80" i="1"/>
  <c r="P80" i="1" s="1"/>
  <c r="V80" i="1" s="1"/>
  <c r="AB80" i="1" s="1"/>
  <c r="AH80" i="1" s="1"/>
  <c r="AN80" i="1" s="1"/>
  <c r="I80" i="1"/>
  <c r="O80" i="1" s="1"/>
  <c r="U80" i="1" s="1"/>
  <c r="AA80" i="1" s="1"/>
  <c r="AG80" i="1" s="1"/>
  <c r="AM80" i="1" s="1"/>
  <c r="K79" i="1"/>
  <c r="Q79" i="1" s="1"/>
  <c r="W79" i="1" s="1"/>
  <c r="AC79" i="1" s="1"/>
  <c r="AI79" i="1" s="1"/>
  <c r="AO79" i="1" s="1"/>
  <c r="J79" i="1"/>
  <c r="P79" i="1" s="1"/>
  <c r="V79" i="1" s="1"/>
  <c r="AB79" i="1" s="1"/>
  <c r="AH79" i="1" s="1"/>
  <c r="AN79" i="1" s="1"/>
  <c r="K72" i="1"/>
  <c r="Q72" i="1" s="1"/>
  <c r="W72" i="1" s="1"/>
  <c r="AC72" i="1" s="1"/>
  <c r="AI72" i="1" s="1"/>
  <c r="AO72" i="1" s="1"/>
  <c r="J72" i="1"/>
  <c r="P72" i="1" s="1"/>
  <c r="V72" i="1" s="1"/>
  <c r="AB72" i="1" s="1"/>
  <c r="AH72" i="1" s="1"/>
  <c r="AN72" i="1" s="1"/>
  <c r="I72" i="1"/>
  <c r="O72" i="1" s="1"/>
  <c r="U72" i="1" s="1"/>
  <c r="AA72" i="1" s="1"/>
  <c r="AG72" i="1" s="1"/>
  <c r="AM72" i="1" s="1"/>
  <c r="K69" i="1"/>
  <c r="Q69" i="1" s="1"/>
  <c r="W69" i="1" s="1"/>
  <c r="AC69" i="1" s="1"/>
  <c r="AI69" i="1" s="1"/>
  <c r="AO69" i="1" s="1"/>
  <c r="J69" i="1"/>
  <c r="P69" i="1" s="1"/>
  <c r="V69" i="1" s="1"/>
  <c r="AB69" i="1" s="1"/>
  <c r="AH69" i="1" s="1"/>
  <c r="AN69" i="1" s="1"/>
  <c r="I69" i="1"/>
  <c r="O69" i="1" s="1"/>
  <c r="U69" i="1" s="1"/>
  <c r="AA69" i="1" s="1"/>
  <c r="AG69" i="1" s="1"/>
  <c r="AM69" i="1" s="1"/>
  <c r="K68" i="1"/>
  <c r="Q68" i="1" s="1"/>
  <c r="W68" i="1" s="1"/>
  <c r="AC68" i="1" s="1"/>
  <c r="AI68" i="1" s="1"/>
  <c r="AO68" i="1" s="1"/>
  <c r="J68" i="1"/>
  <c r="P68" i="1" s="1"/>
  <c r="V68" i="1" s="1"/>
  <c r="AB68" i="1" s="1"/>
  <c r="AH68" i="1" s="1"/>
  <c r="AN68" i="1" s="1"/>
  <c r="I68" i="1"/>
  <c r="O68" i="1" s="1"/>
  <c r="U68" i="1" s="1"/>
  <c r="AA68" i="1" s="1"/>
  <c r="AG68" i="1" s="1"/>
  <c r="AM68" i="1" s="1"/>
  <c r="K67" i="1"/>
  <c r="Q67" i="1" s="1"/>
  <c r="W67" i="1" s="1"/>
  <c r="AC67" i="1" s="1"/>
  <c r="AI67" i="1" s="1"/>
  <c r="AO67" i="1" s="1"/>
  <c r="J67" i="1"/>
  <c r="P67" i="1" s="1"/>
  <c r="V67" i="1" s="1"/>
  <c r="AB67" i="1" s="1"/>
  <c r="AH67" i="1" s="1"/>
  <c r="AN67" i="1" s="1"/>
  <c r="I67" i="1"/>
  <c r="O67" i="1" s="1"/>
  <c r="U67" i="1" s="1"/>
  <c r="AA67" i="1" s="1"/>
  <c r="AG67" i="1" s="1"/>
  <c r="AM67" i="1" s="1"/>
  <c r="K66" i="1"/>
  <c r="Q66" i="1" s="1"/>
  <c r="W66" i="1" s="1"/>
  <c r="AC66" i="1" s="1"/>
  <c r="AI66" i="1" s="1"/>
  <c r="AO66" i="1" s="1"/>
  <c r="J66" i="1"/>
  <c r="P66" i="1" s="1"/>
  <c r="V66" i="1" s="1"/>
  <c r="AB66" i="1" s="1"/>
  <c r="AH66" i="1" s="1"/>
  <c r="AN66" i="1" s="1"/>
  <c r="I66" i="1"/>
  <c r="O66" i="1" s="1"/>
  <c r="U66" i="1" s="1"/>
  <c r="AA66" i="1" s="1"/>
  <c r="AG66" i="1" s="1"/>
  <c r="AM66" i="1" s="1"/>
  <c r="K64" i="1"/>
  <c r="Q64" i="1" s="1"/>
  <c r="J64" i="1"/>
  <c r="P64" i="1" s="1"/>
  <c r="I64" i="1"/>
  <c r="O64" i="1" s="1"/>
  <c r="K62" i="1"/>
  <c r="Q62" i="1" s="1"/>
  <c r="J62" i="1"/>
  <c r="P62" i="1" s="1"/>
  <c r="I62" i="1"/>
  <c r="O62" i="1" s="1"/>
  <c r="K49" i="1"/>
  <c r="J49" i="1"/>
  <c r="I49" i="1"/>
  <c r="K48" i="1"/>
  <c r="Q48" i="1" s="1"/>
  <c r="W48" i="1" s="1"/>
  <c r="AC48" i="1" s="1"/>
  <c r="AI48" i="1" s="1"/>
  <c r="AO48" i="1" s="1"/>
  <c r="J48" i="1"/>
  <c r="P48" i="1" s="1"/>
  <c r="V48" i="1" s="1"/>
  <c r="AB48" i="1" s="1"/>
  <c r="AH48" i="1" s="1"/>
  <c r="AN48" i="1" s="1"/>
  <c r="I48" i="1"/>
  <c r="O48" i="1" s="1"/>
  <c r="U48" i="1" s="1"/>
  <c r="AA48" i="1" s="1"/>
  <c r="AG48" i="1" s="1"/>
  <c r="AM48" i="1" s="1"/>
  <c r="K47" i="1"/>
  <c r="Q47" i="1" s="1"/>
  <c r="W47" i="1" s="1"/>
  <c r="AC47" i="1" s="1"/>
  <c r="AI47" i="1" s="1"/>
  <c r="AO47" i="1" s="1"/>
  <c r="J47" i="1"/>
  <c r="P47" i="1" s="1"/>
  <c r="V47" i="1" s="1"/>
  <c r="AB47" i="1" s="1"/>
  <c r="AH47" i="1" s="1"/>
  <c r="AN47" i="1" s="1"/>
  <c r="I47" i="1"/>
  <c r="O47" i="1" s="1"/>
  <c r="U47" i="1" s="1"/>
  <c r="AA47" i="1" s="1"/>
  <c r="AG47" i="1" s="1"/>
  <c r="AM47" i="1" s="1"/>
  <c r="K45" i="1"/>
  <c r="Q45" i="1" s="1"/>
  <c r="W45" i="1" s="1"/>
  <c r="AC45" i="1" s="1"/>
  <c r="AI45" i="1" s="1"/>
  <c r="AO45" i="1" s="1"/>
  <c r="J45" i="1"/>
  <c r="P45" i="1" s="1"/>
  <c r="V45" i="1" s="1"/>
  <c r="AB45" i="1" s="1"/>
  <c r="AH45" i="1" s="1"/>
  <c r="AN45" i="1" s="1"/>
  <c r="I45" i="1"/>
  <c r="O45" i="1" s="1"/>
  <c r="U45" i="1" s="1"/>
  <c r="AA45" i="1" s="1"/>
  <c r="AG45" i="1" s="1"/>
  <c r="AM45" i="1" s="1"/>
  <c r="K44" i="1"/>
  <c r="Q44" i="1" s="1"/>
  <c r="W44" i="1" s="1"/>
  <c r="AC44" i="1" s="1"/>
  <c r="AI44" i="1" s="1"/>
  <c r="AO44" i="1" s="1"/>
  <c r="J44" i="1"/>
  <c r="P44" i="1" s="1"/>
  <c r="V44" i="1" s="1"/>
  <c r="AB44" i="1" s="1"/>
  <c r="AH44" i="1" s="1"/>
  <c r="AN44" i="1" s="1"/>
  <c r="I44" i="1"/>
  <c r="O44" i="1" s="1"/>
  <c r="U44" i="1" s="1"/>
  <c r="AA44" i="1" s="1"/>
  <c r="AG44" i="1" s="1"/>
  <c r="AM44" i="1" s="1"/>
  <c r="K42" i="1"/>
  <c r="Q42" i="1" s="1"/>
  <c r="W42" i="1" s="1"/>
  <c r="AC42" i="1" s="1"/>
  <c r="AI42" i="1" s="1"/>
  <c r="AO42" i="1" s="1"/>
  <c r="J42" i="1"/>
  <c r="P42" i="1" s="1"/>
  <c r="V42" i="1" s="1"/>
  <c r="AB42" i="1" s="1"/>
  <c r="AH42" i="1" s="1"/>
  <c r="AN42" i="1" s="1"/>
  <c r="I42" i="1"/>
  <c r="O42" i="1" s="1"/>
  <c r="U42" i="1" s="1"/>
  <c r="AA42" i="1" s="1"/>
  <c r="AG42" i="1" s="1"/>
  <c r="AM42" i="1" s="1"/>
  <c r="K41" i="1"/>
  <c r="Q41" i="1" s="1"/>
  <c r="W41" i="1" s="1"/>
  <c r="AC41" i="1" s="1"/>
  <c r="AI41" i="1" s="1"/>
  <c r="AO41" i="1" s="1"/>
  <c r="J41" i="1"/>
  <c r="P41" i="1" s="1"/>
  <c r="V41" i="1" s="1"/>
  <c r="AB41" i="1" s="1"/>
  <c r="AH41" i="1" s="1"/>
  <c r="AN41" i="1" s="1"/>
  <c r="I41" i="1"/>
  <c r="O41" i="1" s="1"/>
  <c r="U41" i="1" s="1"/>
  <c r="AA41" i="1" s="1"/>
  <c r="AG41" i="1" s="1"/>
  <c r="AM41" i="1" s="1"/>
  <c r="K39" i="1"/>
  <c r="Q39" i="1" s="1"/>
  <c r="W39" i="1" s="1"/>
  <c r="AC39" i="1" s="1"/>
  <c r="AI39" i="1" s="1"/>
  <c r="AO39" i="1" s="1"/>
  <c r="J39" i="1"/>
  <c r="P39" i="1" s="1"/>
  <c r="V39" i="1" s="1"/>
  <c r="AB39" i="1" s="1"/>
  <c r="AH39" i="1" s="1"/>
  <c r="AN39" i="1" s="1"/>
  <c r="I39" i="1"/>
  <c r="O39" i="1" s="1"/>
  <c r="U39" i="1" s="1"/>
  <c r="AA39" i="1" s="1"/>
  <c r="AG39" i="1" s="1"/>
  <c r="AM39" i="1" s="1"/>
  <c r="K37" i="1"/>
  <c r="Q37" i="1" s="1"/>
  <c r="W37" i="1" s="1"/>
  <c r="AC37" i="1" s="1"/>
  <c r="AI37" i="1" s="1"/>
  <c r="AO37" i="1" s="1"/>
  <c r="J37" i="1"/>
  <c r="P37" i="1" s="1"/>
  <c r="V37" i="1" s="1"/>
  <c r="AB37" i="1" s="1"/>
  <c r="AH37" i="1" s="1"/>
  <c r="AN37" i="1" s="1"/>
  <c r="I37" i="1"/>
  <c r="O37" i="1" s="1"/>
  <c r="U37" i="1" s="1"/>
  <c r="AA37" i="1" s="1"/>
  <c r="AG37" i="1" s="1"/>
  <c r="AM37" i="1" s="1"/>
  <c r="K36" i="1"/>
  <c r="Q36" i="1" s="1"/>
  <c r="W36" i="1" s="1"/>
  <c r="AC36" i="1" s="1"/>
  <c r="AI36" i="1" s="1"/>
  <c r="AO36" i="1" s="1"/>
  <c r="J36" i="1"/>
  <c r="P36" i="1" s="1"/>
  <c r="V36" i="1" s="1"/>
  <c r="AB36" i="1" s="1"/>
  <c r="AH36" i="1" s="1"/>
  <c r="AN36" i="1" s="1"/>
  <c r="I36" i="1"/>
  <c r="O36" i="1" s="1"/>
  <c r="U36" i="1" s="1"/>
  <c r="AA36" i="1" s="1"/>
  <c r="AG36" i="1" s="1"/>
  <c r="AM36" i="1" s="1"/>
  <c r="K34" i="1"/>
  <c r="Q34" i="1" s="1"/>
  <c r="W34" i="1" s="1"/>
  <c r="AC34" i="1" s="1"/>
  <c r="AI34" i="1" s="1"/>
  <c r="AO34" i="1" s="1"/>
  <c r="J34" i="1"/>
  <c r="P34" i="1" s="1"/>
  <c r="V34" i="1" s="1"/>
  <c r="AB34" i="1" s="1"/>
  <c r="AH34" i="1" s="1"/>
  <c r="AN34" i="1" s="1"/>
  <c r="I34" i="1"/>
  <c r="O34" i="1" s="1"/>
  <c r="U34" i="1" s="1"/>
  <c r="AA34" i="1" s="1"/>
  <c r="AG34" i="1" s="1"/>
  <c r="AM34" i="1" s="1"/>
  <c r="K33" i="1"/>
  <c r="Q33" i="1" s="1"/>
  <c r="W33" i="1" s="1"/>
  <c r="AC33" i="1" s="1"/>
  <c r="AI33" i="1" s="1"/>
  <c r="AO33" i="1" s="1"/>
  <c r="J33" i="1"/>
  <c r="P33" i="1" s="1"/>
  <c r="V33" i="1" s="1"/>
  <c r="AB33" i="1" s="1"/>
  <c r="AH33" i="1" s="1"/>
  <c r="AN33" i="1" s="1"/>
  <c r="I33" i="1"/>
  <c r="O33" i="1" s="1"/>
  <c r="U33" i="1" s="1"/>
  <c r="AA33" i="1" s="1"/>
  <c r="AG33" i="1" s="1"/>
  <c r="AM33" i="1" s="1"/>
  <c r="K32" i="1"/>
  <c r="Q32" i="1" s="1"/>
  <c r="W32" i="1" s="1"/>
  <c r="AC32" i="1" s="1"/>
  <c r="AI32" i="1" s="1"/>
  <c r="AO32" i="1" s="1"/>
  <c r="J32" i="1"/>
  <c r="P32" i="1" s="1"/>
  <c r="V32" i="1" s="1"/>
  <c r="AB32" i="1" s="1"/>
  <c r="AH32" i="1" s="1"/>
  <c r="AN32" i="1" s="1"/>
  <c r="I32" i="1"/>
  <c r="O32" i="1" s="1"/>
  <c r="U32" i="1" s="1"/>
  <c r="AA32" i="1" s="1"/>
  <c r="AG32" i="1" s="1"/>
  <c r="AM32" i="1" s="1"/>
  <c r="K30" i="1"/>
  <c r="Q30" i="1" s="1"/>
  <c r="W30" i="1" s="1"/>
  <c r="AC30" i="1" s="1"/>
  <c r="AI30" i="1" s="1"/>
  <c r="AO30" i="1" s="1"/>
  <c r="J30" i="1"/>
  <c r="P30" i="1" s="1"/>
  <c r="V30" i="1" s="1"/>
  <c r="AB30" i="1" s="1"/>
  <c r="AH30" i="1" s="1"/>
  <c r="AN30" i="1" s="1"/>
  <c r="I30" i="1"/>
  <c r="O30" i="1" s="1"/>
  <c r="U30" i="1" s="1"/>
  <c r="AA30" i="1" s="1"/>
  <c r="AG30" i="1" s="1"/>
  <c r="AM30" i="1" s="1"/>
  <c r="K29" i="1"/>
  <c r="Q29" i="1" s="1"/>
  <c r="W29" i="1" s="1"/>
  <c r="AC29" i="1" s="1"/>
  <c r="AI29" i="1" s="1"/>
  <c r="AO29" i="1" s="1"/>
  <c r="J29" i="1"/>
  <c r="P29" i="1" s="1"/>
  <c r="V29" i="1" s="1"/>
  <c r="AB29" i="1" s="1"/>
  <c r="AH29" i="1" s="1"/>
  <c r="AN29" i="1" s="1"/>
  <c r="I29" i="1"/>
  <c r="O29" i="1" s="1"/>
  <c r="U29" i="1" s="1"/>
  <c r="AA29" i="1" s="1"/>
  <c r="AG29" i="1" s="1"/>
  <c r="AM29" i="1" s="1"/>
  <c r="K28" i="1"/>
  <c r="Q28" i="1" s="1"/>
  <c r="W28" i="1" s="1"/>
  <c r="AC28" i="1" s="1"/>
  <c r="AI28" i="1" s="1"/>
  <c r="AO28" i="1" s="1"/>
  <c r="J28" i="1"/>
  <c r="P28" i="1" s="1"/>
  <c r="V28" i="1" s="1"/>
  <c r="AB28" i="1" s="1"/>
  <c r="AH28" i="1" s="1"/>
  <c r="AN28" i="1" s="1"/>
  <c r="I28" i="1"/>
  <c r="O28" i="1" s="1"/>
  <c r="U28" i="1" s="1"/>
  <c r="AA28" i="1" s="1"/>
  <c r="AG28" i="1" s="1"/>
  <c r="AM28" i="1" s="1"/>
  <c r="K26" i="1"/>
  <c r="Q26" i="1" s="1"/>
  <c r="W26" i="1" s="1"/>
  <c r="AC26" i="1" s="1"/>
  <c r="AI26" i="1" s="1"/>
  <c r="AO26" i="1" s="1"/>
  <c r="J26" i="1"/>
  <c r="P26" i="1" s="1"/>
  <c r="V26" i="1" s="1"/>
  <c r="AB26" i="1" s="1"/>
  <c r="AH26" i="1" s="1"/>
  <c r="AN26" i="1" s="1"/>
  <c r="I26" i="1"/>
  <c r="O26" i="1" s="1"/>
  <c r="U26" i="1" s="1"/>
  <c r="AA26" i="1" s="1"/>
  <c r="AG26" i="1" s="1"/>
  <c r="AM26" i="1" s="1"/>
  <c r="K25" i="1"/>
  <c r="Q25" i="1" s="1"/>
  <c r="W25" i="1" s="1"/>
  <c r="AC25" i="1" s="1"/>
  <c r="AI25" i="1" s="1"/>
  <c r="AO25" i="1" s="1"/>
  <c r="J25" i="1"/>
  <c r="P25" i="1" s="1"/>
  <c r="V25" i="1" s="1"/>
  <c r="AB25" i="1" s="1"/>
  <c r="AH25" i="1" s="1"/>
  <c r="AN25" i="1" s="1"/>
  <c r="I25" i="1"/>
  <c r="O25" i="1" s="1"/>
  <c r="U25" i="1" s="1"/>
  <c r="AA25" i="1" s="1"/>
  <c r="AG25" i="1" s="1"/>
  <c r="AM25" i="1" s="1"/>
  <c r="K24" i="1"/>
  <c r="Q24" i="1" s="1"/>
  <c r="W24" i="1" s="1"/>
  <c r="AC24" i="1" s="1"/>
  <c r="AI24" i="1" s="1"/>
  <c r="AO24" i="1" s="1"/>
  <c r="J24" i="1"/>
  <c r="P24" i="1" s="1"/>
  <c r="V24" i="1" s="1"/>
  <c r="AB24" i="1" s="1"/>
  <c r="AH24" i="1" s="1"/>
  <c r="AN24" i="1" s="1"/>
  <c r="I24" i="1"/>
  <c r="O24" i="1" s="1"/>
  <c r="U24" i="1" s="1"/>
  <c r="AA24" i="1" s="1"/>
  <c r="AG24" i="1" s="1"/>
  <c r="AM24" i="1" s="1"/>
  <c r="K22" i="1"/>
  <c r="Q22" i="1" s="1"/>
  <c r="W22" i="1" s="1"/>
  <c r="AC22" i="1" s="1"/>
  <c r="AI22" i="1" s="1"/>
  <c r="AO22" i="1" s="1"/>
  <c r="J22" i="1"/>
  <c r="P22" i="1" s="1"/>
  <c r="V22" i="1" s="1"/>
  <c r="AB22" i="1" s="1"/>
  <c r="AH22" i="1" s="1"/>
  <c r="AN22" i="1" s="1"/>
  <c r="I22" i="1"/>
  <c r="O22" i="1" s="1"/>
  <c r="U22" i="1" s="1"/>
  <c r="AA22" i="1" s="1"/>
  <c r="AG22" i="1" s="1"/>
  <c r="AM22" i="1" s="1"/>
  <c r="K20" i="1"/>
  <c r="Q20" i="1" s="1"/>
  <c r="W20" i="1" s="1"/>
  <c r="AC20" i="1" s="1"/>
  <c r="AI20" i="1" s="1"/>
  <c r="AO20" i="1" s="1"/>
  <c r="J20" i="1"/>
  <c r="P20" i="1" s="1"/>
  <c r="V20" i="1" s="1"/>
  <c r="AB20" i="1" s="1"/>
  <c r="AH20" i="1" s="1"/>
  <c r="AN20" i="1" s="1"/>
  <c r="I20" i="1"/>
  <c r="O20" i="1" s="1"/>
  <c r="U20" i="1" s="1"/>
  <c r="AA20" i="1" s="1"/>
  <c r="AG20" i="1" s="1"/>
  <c r="AM20" i="1" s="1"/>
  <c r="G17" i="1" l="1"/>
  <c r="F17" i="1"/>
  <c r="G101" i="1"/>
  <c r="G63" i="1" s="1"/>
  <c r="G61" i="1" s="1"/>
  <c r="F101" i="1"/>
  <c r="F63" i="1" s="1"/>
  <c r="H101" i="1"/>
  <c r="H63" i="1" s="1"/>
  <c r="H61" i="1" s="1"/>
  <c r="H17" i="1"/>
  <c r="I79" i="1"/>
  <c r="O79" i="1" s="1"/>
  <c r="U79" i="1" s="1"/>
  <c r="AA79" i="1" s="1"/>
  <c r="AG79" i="1" s="1"/>
  <c r="AM79" i="1" s="1"/>
  <c r="E46" i="1"/>
  <c r="K46" i="1" s="1"/>
  <c r="Q46" i="1" s="1"/>
  <c r="W46" i="1" s="1"/>
  <c r="AC46" i="1" s="1"/>
  <c r="AI46" i="1" s="1"/>
  <c r="AO46" i="1" s="1"/>
  <c r="D46" i="1"/>
  <c r="J46" i="1" s="1"/>
  <c r="P46" i="1" s="1"/>
  <c r="V46" i="1" s="1"/>
  <c r="AB46" i="1" s="1"/>
  <c r="AH46" i="1" s="1"/>
  <c r="AN46" i="1" s="1"/>
  <c r="C46" i="1"/>
  <c r="I46" i="1" s="1"/>
  <c r="O46" i="1" s="1"/>
  <c r="U46" i="1" s="1"/>
  <c r="AA46" i="1" s="1"/>
  <c r="AG46" i="1" s="1"/>
  <c r="AM46" i="1" s="1"/>
  <c r="E43" i="1"/>
  <c r="K43" i="1" s="1"/>
  <c r="Q43" i="1" s="1"/>
  <c r="W43" i="1" s="1"/>
  <c r="AC43" i="1" s="1"/>
  <c r="AI43" i="1" s="1"/>
  <c r="AO43" i="1" s="1"/>
  <c r="D43" i="1"/>
  <c r="J43" i="1" s="1"/>
  <c r="P43" i="1" s="1"/>
  <c r="V43" i="1" s="1"/>
  <c r="AB43" i="1" s="1"/>
  <c r="AH43" i="1" s="1"/>
  <c r="AN43" i="1" s="1"/>
  <c r="C43" i="1"/>
  <c r="I43" i="1" s="1"/>
  <c r="O43" i="1" s="1"/>
  <c r="U43" i="1" s="1"/>
  <c r="AA43" i="1" s="1"/>
  <c r="AG43" i="1" s="1"/>
  <c r="AM43" i="1" s="1"/>
  <c r="E40" i="1"/>
  <c r="K40" i="1" s="1"/>
  <c r="Q40" i="1" s="1"/>
  <c r="W40" i="1" s="1"/>
  <c r="AC40" i="1" s="1"/>
  <c r="AI40" i="1" s="1"/>
  <c r="AO40" i="1" s="1"/>
  <c r="D40" i="1"/>
  <c r="J40" i="1" s="1"/>
  <c r="P40" i="1" s="1"/>
  <c r="V40" i="1" s="1"/>
  <c r="AB40" i="1" s="1"/>
  <c r="AH40" i="1" s="1"/>
  <c r="AN40" i="1" s="1"/>
  <c r="C40" i="1"/>
  <c r="I40" i="1" s="1"/>
  <c r="O40" i="1" s="1"/>
  <c r="U40" i="1" s="1"/>
  <c r="AA40" i="1" s="1"/>
  <c r="AG40" i="1" s="1"/>
  <c r="AM40" i="1" s="1"/>
  <c r="E38" i="1"/>
  <c r="K38" i="1" s="1"/>
  <c r="Q38" i="1" s="1"/>
  <c r="W38" i="1" s="1"/>
  <c r="AC38" i="1" s="1"/>
  <c r="AI38" i="1" s="1"/>
  <c r="AO38" i="1" s="1"/>
  <c r="D38" i="1"/>
  <c r="J38" i="1" s="1"/>
  <c r="P38" i="1" s="1"/>
  <c r="V38" i="1" s="1"/>
  <c r="AB38" i="1" s="1"/>
  <c r="AH38" i="1" s="1"/>
  <c r="AN38" i="1" s="1"/>
  <c r="C38" i="1"/>
  <c r="I38" i="1" s="1"/>
  <c r="O38" i="1" s="1"/>
  <c r="U38" i="1" s="1"/>
  <c r="AA38" i="1" s="1"/>
  <c r="AG38" i="1" s="1"/>
  <c r="AM38" i="1" s="1"/>
  <c r="E35" i="1"/>
  <c r="K35" i="1" s="1"/>
  <c r="Q35" i="1" s="1"/>
  <c r="W35" i="1" s="1"/>
  <c r="AC35" i="1" s="1"/>
  <c r="AI35" i="1" s="1"/>
  <c r="AO35" i="1" s="1"/>
  <c r="D35" i="1"/>
  <c r="J35" i="1" s="1"/>
  <c r="P35" i="1" s="1"/>
  <c r="V35" i="1" s="1"/>
  <c r="AB35" i="1" s="1"/>
  <c r="AH35" i="1" s="1"/>
  <c r="AN35" i="1" s="1"/>
  <c r="C35" i="1"/>
  <c r="I35" i="1" s="1"/>
  <c r="O35" i="1" s="1"/>
  <c r="U35" i="1" s="1"/>
  <c r="AA35" i="1" s="1"/>
  <c r="AG35" i="1" s="1"/>
  <c r="AM35" i="1" s="1"/>
  <c r="E31" i="1"/>
  <c r="K31" i="1" s="1"/>
  <c r="Q31" i="1" s="1"/>
  <c r="W31" i="1" s="1"/>
  <c r="AC31" i="1" s="1"/>
  <c r="AI31" i="1" s="1"/>
  <c r="AO31" i="1" s="1"/>
  <c r="D31" i="1"/>
  <c r="J31" i="1" s="1"/>
  <c r="P31" i="1" s="1"/>
  <c r="V31" i="1" s="1"/>
  <c r="AB31" i="1" s="1"/>
  <c r="AH31" i="1" s="1"/>
  <c r="AN31" i="1" s="1"/>
  <c r="C31" i="1"/>
  <c r="I31" i="1" s="1"/>
  <c r="O31" i="1" s="1"/>
  <c r="U31" i="1" s="1"/>
  <c r="AA31" i="1" s="1"/>
  <c r="AG31" i="1" s="1"/>
  <c r="AM31" i="1" s="1"/>
  <c r="E27" i="1"/>
  <c r="K27" i="1" s="1"/>
  <c r="Q27" i="1" s="1"/>
  <c r="W27" i="1" s="1"/>
  <c r="AC27" i="1" s="1"/>
  <c r="AI27" i="1" s="1"/>
  <c r="AO27" i="1" s="1"/>
  <c r="D27" i="1"/>
  <c r="J27" i="1" s="1"/>
  <c r="P27" i="1" s="1"/>
  <c r="V27" i="1" s="1"/>
  <c r="AB27" i="1" s="1"/>
  <c r="AH27" i="1" s="1"/>
  <c r="AN27" i="1" s="1"/>
  <c r="C27" i="1"/>
  <c r="I27" i="1" s="1"/>
  <c r="O27" i="1" s="1"/>
  <c r="U27" i="1" s="1"/>
  <c r="AA27" i="1" s="1"/>
  <c r="AG27" i="1" s="1"/>
  <c r="AM27" i="1" s="1"/>
  <c r="E23" i="1"/>
  <c r="K23" i="1" s="1"/>
  <c r="Q23" i="1" s="1"/>
  <c r="W23" i="1" s="1"/>
  <c r="AC23" i="1" s="1"/>
  <c r="AI23" i="1" s="1"/>
  <c r="AO23" i="1" s="1"/>
  <c r="D23" i="1"/>
  <c r="J23" i="1" s="1"/>
  <c r="P23" i="1" s="1"/>
  <c r="V23" i="1" s="1"/>
  <c r="AB23" i="1" s="1"/>
  <c r="AH23" i="1" s="1"/>
  <c r="AN23" i="1" s="1"/>
  <c r="C23" i="1"/>
  <c r="I23" i="1" s="1"/>
  <c r="O23" i="1" s="1"/>
  <c r="U23" i="1" s="1"/>
  <c r="AA23" i="1" s="1"/>
  <c r="AG23" i="1" s="1"/>
  <c r="AM23" i="1" s="1"/>
  <c r="E21" i="1"/>
  <c r="K21" i="1" s="1"/>
  <c r="Q21" i="1" s="1"/>
  <c r="W21" i="1" s="1"/>
  <c r="AC21" i="1" s="1"/>
  <c r="AI21" i="1" s="1"/>
  <c r="AO21" i="1" s="1"/>
  <c r="D21" i="1"/>
  <c r="J21" i="1" s="1"/>
  <c r="P21" i="1" s="1"/>
  <c r="V21" i="1" s="1"/>
  <c r="AB21" i="1" s="1"/>
  <c r="AH21" i="1" s="1"/>
  <c r="AN21" i="1" s="1"/>
  <c r="C21" i="1"/>
  <c r="I21" i="1" s="1"/>
  <c r="O21" i="1" s="1"/>
  <c r="U21" i="1" s="1"/>
  <c r="AA21" i="1" s="1"/>
  <c r="AG21" i="1" s="1"/>
  <c r="AM21" i="1" s="1"/>
  <c r="E19" i="1"/>
  <c r="K19" i="1" s="1"/>
  <c r="Q19" i="1" s="1"/>
  <c r="W19" i="1" s="1"/>
  <c r="AC19" i="1" s="1"/>
  <c r="AI19" i="1" s="1"/>
  <c r="AO19" i="1" s="1"/>
  <c r="D19" i="1"/>
  <c r="J19" i="1" s="1"/>
  <c r="P19" i="1" s="1"/>
  <c r="V19" i="1" s="1"/>
  <c r="AB19" i="1" s="1"/>
  <c r="AH19" i="1" s="1"/>
  <c r="AN19" i="1" s="1"/>
  <c r="C19" i="1"/>
  <c r="I19" i="1" s="1"/>
  <c r="O19" i="1" s="1"/>
  <c r="U19" i="1" s="1"/>
  <c r="AA19" i="1" s="1"/>
  <c r="AG19" i="1" s="1"/>
  <c r="AM19" i="1" s="1"/>
  <c r="F61" i="1" l="1"/>
  <c r="F150" i="1" s="1"/>
  <c r="H150" i="1"/>
  <c r="G150" i="1"/>
  <c r="D17" i="1"/>
  <c r="J17" i="1" s="1"/>
  <c r="P17" i="1" s="1"/>
  <c r="V17" i="1" s="1"/>
  <c r="E17" i="1"/>
  <c r="K17" i="1" s="1"/>
  <c r="Q17" i="1" s="1"/>
  <c r="W17" i="1" s="1"/>
  <c r="C17" i="1"/>
  <c r="I17" i="1" s="1"/>
  <c r="O17" i="1" s="1"/>
  <c r="U17" i="1" s="1"/>
  <c r="J127" i="1"/>
  <c r="P127" i="1" s="1"/>
  <c r="V127" i="1" s="1"/>
  <c r="AB127" i="1" s="1"/>
  <c r="AH127" i="1" s="1"/>
  <c r="K127" i="1"/>
  <c r="Q127" i="1" s="1"/>
  <c r="W127" i="1" s="1"/>
  <c r="AC127" i="1" s="1"/>
  <c r="AI127" i="1" s="1"/>
  <c r="O127" i="1"/>
  <c r="U127" i="1" s="1"/>
  <c r="AA127" i="1" s="1"/>
  <c r="AG127" i="1" s="1"/>
  <c r="AM127" i="1" s="1"/>
  <c r="C110" i="1"/>
  <c r="D122" i="1"/>
  <c r="J122" i="1" s="1"/>
  <c r="P122" i="1" s="1"/>
  <c r="V122" i="1" s="1"/>
  <c r="AB122" i="1" s="1"/>
  <c r="AH122" i="1" s="1"/>
  <c r="E122" i="1"/>
  <c r="K122" i="1" s="1"/>
  <c r="Q122" i="1" s="1"/>
  <c r="W122" i="1" s="1"/>
  <c r="AC122" i="1" s="1"/>
  <c r="AI122" i="1" s="1"/>
  <c r="C122" i="1"/>
  <c r="I122" i="1" s="1"/>
  <c r="O122" i="1" s="1"/>
  <c r="U122" i="1" s="1"/>
  <c r="AA122" i="1" s="1"/>
  <c r="AG122" i="1" s="1"/>
  <c r="AM122" i="1" s="1"/>
  <c r="C102" i="1" l="1"/>
  <c r="I102" i="1" s="1"/>
  <c r="O102" i="1" s="1"/>
  <c r="U102" i="1" s="1"/>
  <c r="AA102" i="1" s="1"/>
  <c r="AG102" i="1" s="1"/>
  <c r="AM102" i="1" s="1"/>
  <c r="I110" i="1"/>
  <c r="O110" i="1" s="1"/>
  <c r="U110" i="1" s="1"/>
  <c r="AA110" i="1" s="1"/>
  <c r="AG110" i="1" s="1"/>
  <c r="AM110" i="1" s="1"/>
  <c r="E125" i="1"/>
  <c r="K125" i="1" s="1"/>
  <c r="Q125" i="1" s="1"/>
  <c r="W125" i="1" s="1"/>
  <c r="AC125" i="1" s="1"/>
  <c r="AI125" i="1" s="1"/>
  <c r="D125" i="1"/>
  <c r="J125" i="1" s="1"/>
  <c r="P125" i="1" s="1"/>
  <c r="V125" i="1" s="1"/>
  <c r="AB125" i="1" s="1"/>
  <c r="AH125" i="1" s="1"/>
  <c r="E121" i="1"/>
  <c r="K121" i="1" s="1"/>
  <c r="Q121" i="1" s="1"/>
  <c r="W121" i="1" s="1"/>
  <c r="AC121" i="1" s="1"/>
  <c r="AI121" i="1" s="1"/>
  <c r="D121" i="1"/>
  <c r="J121" i="1" s="1"/>
  <c r="P121" i="1" s="1"/>
  <c r="V121" i="1" s="1"/>
  <c r="AB121" i="1" s="1"/>
  <c r="AH121" i="1" s="1"/>
  <c r="E117" i="1"/>
  <c r="K117" i="1" s="1"/>
  <c r="Q117" i="1" s="1"/>
  <c r="W117" i="1" s="1"/>
  <c r="AC117" i="1" s="1"/>
  <c r="AI117" i="1" s="1"/>
  <c r="D117" i="1"/>
  <c r="J117" i="1" s="1"/>
  <c r="P117" i="1" s="1"/>
  <c r="V117" i="1" s="1"/>
  <c r="AB117" i="1" s="1"/>
  <c r="AH117" i="1" s="1"/>
  <c r="D102" i="1"/>
  <c r="J102" i="1" s="1"/>
  <c r="P102" i="1" s="1"/>
  <c r="V102" i="1" s="1"/>
  <c r="AB102" i="1" s="1"/>
  <c r="AH102" i="1" s="1"/>
  <c r="AN102" i="1" s="1"/>
  <c r="E102" i="1"/>
  <c r="K102" i="1" s="1"/>
  <c r="Q102" i="1" s="1"/>
  <c r="W102" i="1" s="1"/>
  <c r="AC102" i="1" s="1"/>
  <c r="AI102" i="1" s="1"/>
  <c r="AO102" i="1" s="1"/>
  <c r="E78" i="1"/>
  <c r="E65" i="1" s="1"/>
  <c r="D78" i="1"/>
  <c r="D65" i="1" s="1"/>
  <c r="J78" i="1" l="1"/>
  <c r="P78" i="1" s="1"/>
  <c r="V78" i="1" s="1"/>
  <c r="AB78" i="1" s="1"/>
  <c r="AH78" i="1" s="1"/>
  <c r="AN78" i="1" s="1"/>
  <c r="K78" i="1"/>
  <c r="Q78" i="1" s="1"/>
  <c r="W78" i="1" s="1"/>
  <c r="AC78" i="1" s="1"/>
  <c r="AI78" i="1" s="1"/>
  <c r="AO78" i="1" s="1"/>
  <c r="K65" i="1"/>
  <c r="Q65" i="1" s="1"/>
  <c r="W65" i="1" s="1"/>
  <c r="AC65" i="1" s="1"/>
  <c r="AI65" i="1" s="1"/>
  <c r="AO65" i="1" s="1"/>
  <c r="E101" i="1"/>
  <c r="K101" i="1" s="1"/>
  <c r="Q101" i="1" s="1"/>
  <c r="W101" i="1" s="1"/>
  <c r="AC101" i="1" s="1"/>
  <c r="AI101" i="1" s="1"/>
  <c r="AO101" i="1" s="1"/>
  <c r="D101" i="1"/>
  <c r="J101" i="1" s="1"/>
  <c r="P101" i="1" s="1"/>
  <c r="V101" i="1" s="1"/>
  <c r="AB101" i="1" s="1"/>
  <c r="AH101" i="1" s="1"/>
  <c r="AN101" i="1" s="1"/>
  <c r="J65" i="1"/>
  <c r="P65" i="1" s="1"/>
  <c r="V65" i="1" s="1"/>
  <c r="AB65" i="1" s="1"/>
  <c r="AH65" i="1" s="1"/>
  <c r="AN65" i="1" s="1"/>
  <c r="E63" i="1" l="1"/>
  <c r="D63" i="1"/>
  <c r="D61" i="1" s="1"/>
  <c r="K63" i="1" l="1"/>
  <c r="Q63" i="1" s="1"/>
  <c r="W63" i="1" s="1"/>
  <c r="AC63" i="1" s="1"/>
  <c r="AI63" i="1" s="1"/>
  <c r="AO63" i="1" s="1"/>
  <c r="E61" i="1"/>
  <c r="J61" i="1"/>
  <c r="P61" i="1" s="1"/>
  <c r="V61" i="1" s="1"/>
  <c r="AB61" i="1" s="1"/>
  <c r="AH61" i="1" s="1"/>
  <c r="AN61" i="1" s="1"/>
  <c r="J63" i="1"/>
  <c r="P63" i="1" s="1"/>
  <c r="V63" i="1" s="1"/>
  <c r="AB63" i="1" s="1"/>
  <c r="AH63" i="1" s="1"/>
  <c r="AN63" i="1" s="1"/>
  <c r="D150" i="1" l="1"/>
  <c r="J150" i="1" s="1"/>
  <c r="P150" i="1" s="1"/>
  <c r="V150" i="1" s="1"/>
  <c r="AB150" i="1" s="1"/>
  <c r="AH150" i="1" s="1"/>
  <c r="E150" i="1"/>
  <c r="K150" i="1" s="1"/>
  <c r="Q150" i="1" s="1"/>
  <c r="W150" i="1" s="1"/>
  <c r="AC150" i="1" s="1"/>
  <c r="AI150" i="1" s="1"/>
  <c r="K61" i="1"/>
  <c r="Q61" i="1" s="1"/>
  <c r="W61" i="1" s="1"/>
  <c r="AC61" i="1" s="1"/>
  <c r="AI61" i="1" s="1"/>
  <c r="AO61" i="1" s="1"/>
  <c r="C125" i="1"/>
  <c r="I125" i="1" s="1"/>
  <c r="O125" i="1" l="1"/>
  <c r="U125" i="1" s="1"/>
  <c r="AA125" i="1" s="1"/>
  <c r="AG125" i="1" s="1"/>
  <c r="AM125" i="1" s="1"/>
  <c r="C117" i="1"/>
  <c r="I117" i="1" s="1"/>
  <c r="O117" i="1" s="1"/>
  <c r="U117" i="1" s="1"/>
  <c r="AA117" i="1" s="1"/>
  <c r="AG117" i="1" s="1"/>
  <c r="AM117" i="1" s="1"/>
  <c r="C78" i="1"/>
  <c r="C65" i="1" s="1"/>
  <c r="I65" i="1" l="1"/>
  <c r="O65" i="1" s="1"/>
  <c r="U65" i="1" s="1"/>
  <c r="AA65" i="1" s="1"/>
  <c r="AG65" i="1" s="1"/>
  <c r="AM65" i="1" s="1"/>
  <c r="I78" i="1"/>
  <c r="O78" i="1" s="1"/>
  <c r="U78" i="1" s="1"/>
  <c r="AA78" i="1" s="1"/>
  <c r="AG78" i="1" s="1"/>
  <c r="AM78" i="1" s="1"/>
  <c r="C121" i="1"/>
  <c r="C101" i="1" l="1"/>
  <c r="I101" i="1" s="1"/>
  <c r="O101" i="1" s="1"/>
  <c r="U101" i="1" s="1"/>
  <c r="AA101" i="1" s="1"/>
  <c r="AG101" i="1" s="1"/>
  <c r="AM101" i="1" s="1"/>
  <c r="I121" i="1"/>
  <c r="O121" i="1" s="1"/>
  <c r="U121" i="1" s="1"/>
  <c r="AA121" i="1" s="1"/>
  <c r="AG121" i="1" s="1"/>
  <c r="AM121" i="1" s="1"/>
  <c r="C63" i="1" l="1"/>
  <c r="C61" i="1" s="1"/>
  <c r="C150" i="1" s="1"/>
  <c r="I150" i="1" s="1"/>
  <c r="O150" i="1" s="1"/>
  <c r="U150" i="1" s="1"/>
  <c r="AA150" i="1" s="1"/>
  <c r="AG150" i="1" s="1"/>
  <c r="I63" i="1" l="1"/>
  <c r="O63" i="1" s="1"/>
  <c r="U63" i="1" s="1"/>
  <c r="AA63" i="1" s="1"/>
  <c r="AG63" i="1" s="1"/>
  <c r="AM63" i="1" s="1"/>
  <c r="I61" i="1"/>
  <c r="O61" i="1" s="1"/>
  <c r="U61" i="1" s="1"/>
  <c r="AA61" i="1" s="1"/>
  <c r="AG61" i="1" s="1"/>
  <c r="AM61" i="1" s="1"/>
</calcChain>
</file>

<file path=xl/sharedStrings.xml><?xml version="1.0" encoding="utf-8"?>
<sst xmlns="http://schemas.openxmlformats.org/spreadsheetml/2006/main" count="269" uniqueCount="219">
  <si>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</si>
  <si>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</si>
  <si>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</si>
  <si>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</si>
  <si>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</si>
  <si>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</si>
  <si>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</si>
  <si>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</si>
  <si>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</si>
  <si>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</si>
  <si>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</si>
  <si>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</si>
  <si>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</si>
  <si>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</si>
  <si>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</si>
  <si>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</si>
  <si>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</si>
  <si>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</si>
  <si>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</si>
  <si>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</si>
  <si>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</si>
  <si>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</si>
  <si>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</si>
  <si>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</si>
  <si>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</si>
  <si>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</si>
  <si>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</si>
  <si>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</si>
  <si>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</si>
  <si>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</si>
  <si>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</si>
  <si>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</si>
  <si>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</si>
  <si>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</si>
  <si>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</si>
  <si>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</si>
  <si>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</si>
  <si>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</si>
  <si>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</si>
  <si>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</si>
  <si>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</si>
  <si>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</si>
  <si>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</si>
  <si>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</si>
  <si>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</si>
  <si>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</si>
  <si>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</si>
  <si>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</si>
  <si>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</si>
  <si>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</si>
  <si>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</si>
  <si>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</si>
  <si>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</si>
  <si>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</si>
  <si>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</si>
  <si>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</si>
  <si>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</si>
  <si>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</si>
  <si>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</si>
  <si>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</si>
  <si>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</si>
  <si>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</si>
  <si>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</si>
  <si>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</si>
  <si>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</si>
  <si>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</si>
  <si>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</si>
  <si>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</si>
  <si>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</si>
  <si>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</si>
  <si>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</si>
  <si>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</si>
  <si>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</si>
  <si>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</si>
  <si>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</si>
  <si>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</si>
  <si>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</si>
  <si>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</si>
  <si>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</si>
  <si>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</si>
  <si>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</si>
  <si>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</si>
  <si>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</si>
  <si>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</si>
  <si>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</si>
  <si>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</si>
  <si>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</si>
  <si>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</si>
  <si>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</si>
  <si>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</si>
  <si>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</si>
  <si>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</si>
  <si>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</si>
  <si>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</si>
  <si>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</si>
  <si>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</si>
  <si>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</si>
  <si>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</si>
  <si>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</si>
  <si>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</si>
  <si>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</si>
  <si>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</si>
  <si>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</si>
  <si>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</si>
  <si>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</si>
  <si>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</si>
  <si>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</si>
  <si>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</si>
  <si>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</si>
  <si>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</si>
  <si>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</si>
  <si>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</si>
  <si>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</si>
  <si>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</si>
  <si>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</si>
  <si>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</si>
  <si>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</si>
  <si>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</si>
  <si>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</si>
  <si>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</si>
  <si>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</si>
  <si>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</si>
  <si>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</si>
  <si>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</si>
  <si>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</si>
  <si>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</si>
  <si>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</si>
  <si>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</si>
  <si>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</si>
  <si>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</si>
  <si>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</si>
  <si>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</si>
  <si>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</si>
  <si>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</si>
  <si>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</si>
  <si>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</si>
  <si>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</si>
  <si>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</si>
  <si>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</si>
  <si>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</si>
  <si>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</si>
  <si>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</si>
  <si>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</si>
  <si>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</si>
  <si>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</si>
  <si>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</si>
  <si>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</si>
  <si>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</si>
  <si>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</si>
  <si>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</si>
  <si>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</si>
  <si>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</si>
  <si>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</si>
  <si>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</si>
  <si>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</si>
  <si>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</si>
  <si>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</si>
  <si>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</si>
  <si>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</si>
  <si>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</si>
  <si>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</si>
  <si>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</si>
  <si>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</si>
  <si>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</si>
  <si>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</si>
  <si>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</si>
  <si>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</si>
  <si>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</si>
  <si>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</si>
  <si>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</si>
  <si>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</si>
  <si>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</si>
  <si>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</si>
  <si>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</si>
  <si>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</si>
  <si>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</si>
  <si>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</si>
  <si>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</si>
  <si>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</si>
  <si>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</si>
  <si>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</si>
  <si>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</si>
  <si>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</si>
  <si>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 xml:space="preserve">  Решение от 09.02.2023 № 87</t>
  </si>
  <si>
    <t>Решение от 06.04.2023 № 129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</si>
  <si>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</si>
  <si>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</si>
  <si>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</si>
  <si>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</si>
  <si>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</si>
  <si>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</si>
  <si>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</si>
  <si>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</si>
  <si>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</si>
  <si>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</si>
  <si>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</si>
  <si>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</si>
  <si>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</si>
  <si>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</si>
  <si>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</si>
  <si>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</si>
  <si>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</si>
  <si>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</si>
  <si>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</si>
  <si>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</si>
  <si>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</si>
  <si>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</si>
  <si>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</si>
  <si>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Решение от 08.06.2023 № 137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</si>
  <si>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</si>
  <si>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</si>
  <si>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</si>
  <si>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Решение от 19.07.2023 № 149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</si>
  <si>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</si>
  <si>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</si>
  <si>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</si>
  <si>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на организацию материально-технического стимулирования и страхования участников добровольных народных дружин</t>
  </si>
  <si>
    <t>на повышение средней заработной платы работников муниципальных учреждений культуры</t>
  </si>
  <si>
    <t>от 24 октября 2023 года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</si>
</sst>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left" wrapText="1" indent="1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2" fillId="3" borderId="0" xfId="0" applyFont="1" applyFill="1"/>
    <xf numFmtId="4" fontId="9" fillId="3" borderId="0" xfId="0" applyNumberFormat="1" applyFont="1" applyFill="1" applyAlignment="1">
      <alignment horizontal="left" vertical="center" wrapText="1" indent="1"/>
    </xf>
    <xf numFmtId="10" fontId="9" fillId="3" borderId="0" xfId="0" applyNumberFormat="1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 inden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4" fontId="0" fillId="0" borderId="0" xfId="0" applyNumberFormat="1"/>
    <xf numFmtId="0" fontId="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N151"/>
  <sheetViews>
    <sheetView tabSelected="1" view="pageBreakPreview" zoomScale="124" zoomScaleNormal="100" zoomScaleSheetLayoutView="124" workbookViewId="0">
      <selection activeCell="AO4" sqref="AO4"/>
    </sheetView>
  </sheetViews>
  <sheetFormatPr defaultRowHeight="12.75" x14ac:dyDescent="0.2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hidden="1" customWidth="1"/>
    <col min="16" max="16" width="16.7109375" hidden="1" customWidth="1"/>
    <col min="17" max="17" width="16.42578125" hidden="1" customWidth="1"/>
    <col min="18" max="18" width="14.85546875" hidden="1" customWidth="1"/>
    <col min="19" max="19" width="14" hidden="1" customWidth="1"/>
    <col min="20" max="20" width="12.7109375" hidden="1" customWidth="1"/>
    <col min="21" max="21" width="15.85546875" hidden="1" customWidth="1"/>
    <col min="22" max="22" width="16.7109375" hidden="1" customWidth="1"/>
    <col min="23" max="23" width="16.42578125" hidden="1" customWidth="1"/>
    <col min="24" max="24" width="14.85546875" hidden="1" customWidth="1"/>
    <col min="25" max="25" width="14" hidden="1" customWidth="1"/>
    <col min="26" max="26" width="12.7109375" hidden="1" customWidth="1"/>
    <col min="27" max="27" width="15.85546875" hidden="1" customWidth="1"/>
    <col min="28" max="28" width="16.7109375" hidden="1" customWidth="1"/>
    <col min="29" max="29" width="16.42578125" hidden="1" customWidth="1"/>
    <col min="30" max="30" width="14.85546875" hidden="1" customWidth="1"/>
    <col min="31" max="31" width="14" hidden="1" customWidth="1"/>
    <col min="32" max="32" width="12.7109375" hidden="1" customWidth="1"/>
    <col min="33" max="33" width="15.85546875" hidden="1" customWidth="1"/>
    <col min="34" max="34" width="16.7109375" hidden="1" customWidth="1"/>
    <col min="35" max="35" width="16.42578125" hidden="1" customWidth="1"/>
    <col min="36" max="36" width="14.85546875" hidden="1" customWidth="1"/>
    <col min="37" max="37" width="14" hidden="1" customWidth="1"/>
    <col min="38" max="38" width="12.7109375" hidden="1" customWidth="1"/>
    <col min="39" max="39" width="15.85546875" customWidth="1"/>
    <col min="40" max="40" width="16.7109375" customWidth="1"/>
    <col min="41" max="41" width="16.42578125" customWidth="1"/>
    <col min="42" max="42" width="1.42578125" customWidth="1"/>
  </cols>
  <sheetData>
    <row r="1" spans="1:41" x14ac:dyDescent="0.2">
      <c r="W1" s="14"/>
      <c r="AC1" s="14"/>
      <c r="AI1" s="14"/>
      <c r="AO1" s="14" t="s">
        <v>122</v>
      </c>
    </row>
    <row r="2" spans="1:41" x14ac:dyDescent="0.2">
      <c r="W2" s="42"/>
      <c r="AC2" s="42"/>
      <c r="AI2" s="42"/>
      <c r="AO2" s="42" t="s">
        <v>28</v>
      </c>
    </row>
    <row r="3" spans="1:41" x14ac:dyDescent="0.2">
      <c r="W3" s="42"/>
      <c r="AC3" s="42"/>
      <c r="AI3" s="42"/>
      <c r="AO3" s="42" t="s">
        <v>137</v>
      </c>
    </row>
    <row r="4" spans="1:41" x14ac:dyDescent="0.2">
      <c r="W4" s="14"/>
      <c r="AC4" s="14"/>
      <c r="AI4" s="14"/>
      <c r="AO4" s="14" t="s">
        <v>218</v>
      </c>
    </row>
    <row r="6" spans="1:41" x14ac:dyDescent="0.2">
      <c r="B6" s="10"/>
      <c r="E6" s="41"/>
      <c r="W6" s="41"/>
      <c r="AC6" s="41"/>
      <c r="AI6" s="41"/>
      <c r="AO6" s="41" t="s">
        <v>141</v>
      </c>
    </row>
    <row r="7" spans="1:41" x14ac:dyDescent="0.2">
      <c r="B7" s="10"/>
      <c r="E7" s="42"/>
      <c r="W7" s="42"/>
      <c r="AC7" s="42"/>
      <c r="AI7" s="42"/>
      <c r="AO7" s="42" t="s">
        <v>28</v>
      </c>
    </row>
    <row r="8" spans="1:41" x14ac:dyDescent="0.2">
      <c r="B8" s="10"/>
      <c r="E8" s="42"/>
      <c r="W8" s="42"/>
      <c r="AC8" s="42"/>
      <c r="AI8" s="42"/>
      <c r="AO8" s="42" t="s">
        <v>137</v>
      </c>
    </row>
    <row r="9" spans="1:41" x14ac:dyDescent="0.2">
      <c r="B9" s="10"/>
      <c r="E9" s="41"/>
      <c r="W9" s="41"/>
      <c r="AC9" s="41"/>
      <c r="AI9" s="41"/>
      <c r="AO9" s="41" t="s">
        <v>139</v>
      </c>
    </row>
    <row r="10" spans="1:41" x14ac:dyDescent="0.2">
      <c r="B10" s="10"/>
      <c r="C10" s="14"/>
    </row>
    <row r="11" spans="1:41" ht="18" customHeight="1" x14ac:dyDescent="0.2">
      <c r="A11" s="80" t="s">
        <v>121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</row>
    <row r="12" spans="1:41" ht="13.5" customHeight="1" x14ac:dyDescent="0.2">
      <c r="A12" s="18"/>
      <c r="B12" s="19"/>
      <c r="E12" s="43"/>
      <c r="F12" s="77" t="s">
        <v>183</v>
      </c>
      <c r="G12" s="77"/>
      <c r="H12" s="77"/>
      <c r="I12" s="77"/>
      <c r="J12" s="77"/>
      <c r="K12" s="77"/>
      <c r="L12" s="77" t="s">
        <v>184</v>
      </c>
      <c r="M12" s="77"/>
      <c r="N12" s="77"/>
      <c r="O12" s="77"/>
      <c r="P12" s="77"/>
      <c r="Q12" s="77"/>
      <c r="R12" s="77" t="s">
        <v>208</v>
      </c>
      <c r="S12" s="77"/>
      <c r="T12" s="77"/>
      <c r="U12" s="77"/>
      <c r="V12" s="77"/>
      <c r="W12" s="77"/>
      <c r="X12" s="77" t="s">
        <v>212</v>
      </c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</row>
    <row r="13" spans="1:41" ht="41.25" customHeight="1" x14ac:dyDescent="0.2">
      <c r="A13" s="82" t="s">
        <v>15</v>
      </c>
      <c r="B13" s="82" t="s">
        <v>16</v>
      </c>
      <c r="C13" s="78" t="s">
        <v>138</v>
      </c>
      <c r="D13" s="75"/>
      <c r="E13" s="75"/>
      <c r="F13" s="78" t="s">
        <v>140</v>
      </c>
      <c r="G13" s="74"/>
      <c r="H13" s="79"/>
      <c r="I13" s="74" t="s">
        <v>138</v>
      </c>
      <c r="J13" s="75"/>
      <c r="K13" s="76"/>
      <c r="L13" s="78" t="s">
        <v>140</v>
      </c>
      <c r="M13" s="74"/>
      <c r="N13" s="79"/>
      <c r="O13" s="74" t="s">
        <v>138</v>
      </c>
      <c r="P13" s="75"/>
      <c r="Q13" s="76"/>
      <c r="R13" s="78" t="s">
        <v>140</v>
      </c>
      <c r="S13" s="74"/>
      <c r="T13" s="79"/>
      <c r="U13" s="74" t="s">
        <v>138</v>
      </c>
      <c r="V13" s="75"/>
      <c r="W13" s="76"/>
      <c r="X13" s="78" t="s">
        <v>140</v>
      </c>
      <c r="Y13" s="74"/>
      <c r="Z13" s="79"/>
      <c r="AA13" s="74" t="s">
        <v>138</v>
      </c>
      <c r="AB13" s="75"/>
      <c r="AC13" s="76"/>
      <c r="AD13" s="78" t="s">
        <v>140</v>
      </c>
      <c r="AE13" s="74"/>
      <c r="AF13" s="79"/>
      <c r="AG13" s="74" t="s">
        <v>138</v>
      </c>
      <c r="AH13" s="75"/>
      <c r="AI13" s="76"/>
      <c r="AJ13" s="78" t="s">
        <v>140</v>
      </c>
      <c r="AK13" s="74"/>
      <c r="AL13" s="79"/>
      <c r="AM13" s="74" t="s">
        <v>138</v>
      </c>
      <c r="AN13" s="75"/>
      <c r="AO13" s="76"/>
    </row>
    <row r="14" spans="1:41" ht="24" customHeight="1" x14ac:dyDescent="0.2">
      <c r="A14" s="83"/>
      <c r="B14" s="83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  <c r="R14" s="52" t="s">
        <v>78</v>
      </c>
      <c r="S14" s="52" t="s">
        <v>79</v>
      </c>
      <c r="T14" s="52" t="s">
        <v>80</v>
      </c>
      <c r="U14" s="52" t="s">
        <v>78</v>
      </c>
      <c r="V14" s="52" t="s">
        <v>79</v>
      </c>
      <c r="W14" s="52" t="s">
        <v>80</v>
      </c>
      <c r="X14" s="52" t="s">
        <v>78</v>
      </c>
      <c r="Y14" s="52" t="s">
        <v>79</v>
      </c>
      <c r="Z14" s="52" t="s">
        <v>80</v>
      </c>
      <c r="AA14" s="52" t="s">
        <v>78</v>
      </c>
      <c r="AB14" s="52" t="s">
        <v>79</v>
      </c>
      <c r="AC14" s="52" t="s">
        <v>80</v>
      </c>
      <c r="AD14" s="52" t="s">
        <v>78</v>
      </c>
      <c r="AE14" s="52" t="s">
        <v>79</v>
      </c>
      <c r="AF14" s="52" t="s">
        <v>80</v>
      </c>
      <c r="AG14" s="52" t="s">
        <v>78</v>
      </c>
      <c r="AH14" s="52" t="s">
        <v>79</v>
      </c>
      <c r="AI14" s="52" t="s">
        <v>80</v>
      </c>
      <c r="AJ14" s="52" t="s">
        <v>78</v>
      </c>
      <c r="AK14" s="52" t="s">
        <v>79</v>
      </c>
      <c r="AL14" s="52" t="s">
        <v>80</v>
      </c>
      <c r="AM14" s="52" t="s">
        <v>78</v>
      </c>
      <c r="AN14" s="52" t="s">
        <v>79</v>
      </c>
      <c r="AO14" s="52" t="s">
        <v>80</v>
      </c>
    </row>
    <row r="15" spans="1:41" ht="9.9499999999999993" customHeight="1" x14ac:dyDescent="0.2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  <c r="R15" s="2"/>
      <c r="S15" s="2"/>
      <c r="T15" s="2"/>
      <c r="U15" s="2">
        <v>3</v>
      </c>
      <c r="V15" s="2">
        <v>4</v>
      </c>
      <c r="W15" s="2">
        <v>5</v>
      </c>
      <c r="X15" s="2"/>
      <c r="Y15" s="2"/>
      <c r="Z15" s="2"/>
      <c r="AA15" s="2">
        <v>3</v>
      </c>
      <c r="AB15" s="2">
        <v>4</v>
      </c>
      <c r="AC15" s="2">
        <v>5</v>
      </c>
      <c r="AD15" s="2"/>
      <c r="AE15" s="2"/>
      <c r="AF15" s="2"/>
      <c r="AG15" s="2">
        <v>3</v>
      </c>
      <c r="AH15" s="2">
        <v>4</v>
      </c>
      <c r="AI15" s="2">
        <v>5</v>
      </c>
      <c r="AJ15" s="2"/>
      <c r="AK15" s="2"/>
      <c r="AL15" s="2"/>
      <c r="AM15" s="2">
        <v>3</v>
      </c>
      <c r="AN15" s="2">
        <v>4</v>
      </c>
      <c r="AO15" s="2">
        <v>5</v>
      </c>
    </row>
    <row r="16" spans="1:41" x14ac:dyDescent="0.2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</row>
    <row r="17" spans="1:41" ht="18" customHeight="1" x14ac:dyDescent="0.2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 t="shared" ref="L17:N17" si="1">L19+L21+L23+L27+L31+L35+L40+L38+L43+L46</f>
        <v>379507.29</v>
      </c>
      <c r="M17" s="38">
        <f t="shared" si="1"/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  <c r="R17" s="38">
        <f>R19+R21+R23+R27+R31+R35+R40+R38+R43+R46+R50</f>
        <v>411422</v>
      </c>
      <c r="S17" s="38">
        <f t="shared" ref="S17:T17" si="2">S19+S21+S23+S27+S31+S35+S40+S38+S43+S46+S50</f>
        <v>0</v>
      </c>
      <c r="T17" s="38">
        <f t="shared" si="2"/>
        <v>0</v>
      </c>
      <c r="U17" s="38">
        <f>O17+R17</f>
        <v>239203228.28999999</v>
      </c>
      <c r="V17" s="38">
        <f>P17+S17</f>
        <v>248973300</v>
      </c>
      <c r="W17" s="38">
        <f>Q17+T17</f>
        <v>262059000</v>
      </c>
      <c r="X17" s="38">
        <f>X19+X21+X23+X27+X31+X35+X40+X38+X43+X46+X50</f>
        <v>2000000</v>
      </c>
      <c r="Y17" s="38">
        <f t="shared" ref="Y17:Z17" si="3">Y19+Y21+Y23+Y27+Y31+Y35+Y40+Y38+Y43+Y46+Y50</f>
        <v>0</v>
      </c>
      <c r="Z17" s="38">
        <f t="shared" si="3"/>
        <v>0</v>
      </c>
      <c r="AA17" s="38">
        <f>U17+X17</f>
        <v>241203228.28999999</v>
      </c>
      <c r="AB17" s="38">
        <f>V17+Y17</f>
        <v>248973300</v>
      </c>
      <c r="AC17" s="38">
        <f>W17+Z17</f>
        <v>262059000</v>
      </c>
      <c r="AD17" s="38">
        <f>AD19+AD21+AD23+AD27+AD31+AD35+AD40+AD38+AD43+AD46+AD50</f>
        <v>0</v>
      </c>
      <c r="AE17" s="38">
        <f t="shared" ref="AE17:AF17" si="4">AE19+AE21+AE23+AE27+AE31+AE35+AE40+AE38+AE43+AE46+AE50</f>
        <v>0</v>
      </c>
      <c r="AF17" s="38">
        <f t="shared" si="4"/>
        <v>0</v>
      </c>
      <c r="AG17" s="38">
        <f>AA17+AD17</f>
        <v>241203228.28999999</v>
      </c>
      <c r="AH17" s="38">
        <f>AB17+AE17</f>
        <v>248973300</v>
      </c>
      <c r="AI17" s="38">
        <f>AC17+AF17</f>
        <v>262059000</v>
      </c>
      <c r="AJ17" s="38">
        <f>AJ19+AJ21+AJ23+AJ27+AJ31+AJ35+AJ40+AJ38+AJ43+AJ46+AJ50</f>
        <v>0</v>
      </c>
      <c r="AK17" s="38">
        <f t="shared" ref="AK17:AL17" si="5">AK19+AK21+AK23+AK27+AK31+AK35+AK40+AK38+AK43+AK46+AK50</f>
        <v>0</v>
      </c>
      <c r="AL17" s="38">
        <f t="shared" si="5"/>
        <v>0</v>
      </c>
      <c r="AM17" s="38">
        <f>AG17+AJ17</f>
        <v>241203228.28999999</v>
      </c>
      <c r="AN17" s="38">
        <f>AH17+AK17</f>
        <v>248973300</v>
      </c>
      <c r="AO17" s="38">
        <f>AI17+AL17</f>
        <v>262059000</v>
      </c>
    </row>
    <row r="18" spans="1:41" x14ac:dyDescent="0.2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</row>
    <row r="19" spans="1:41" ht="18.75" customHeight="1" x14ac:dyDescent="0.2">
      <c r="A19" s="6" t="s">
        <v>4</v>
      </c>
      <c r="B19" s="21" t="s">
        <v>8</v>
      </c>
      <c r="C19" s="39">
        <f>C20</f>
        <v>162512235</v>
      </c>
      <c r="D19" s="39">
        <f t="shared" ref="D19:H19" si="6">D20</f>
        <v>174411100</v>
      </c>
      <c r="E19" s="39">
        <f t="shared" si="6"/>
        <v>185682200</v>
      </c>
      <c r="F19" s="39">
        <f t="shared" si="6"/>
        <v>0</v>
      </c>
      <c r="G19" s="39">
        <f t="shared" si="6"/>
        <v>0</v>
      </c>
      <c r="H19" s="39">
        <f t="shared" si="6"/>
        <v>0</v>
      </c>
      <c r="I19" s="39">
        <f t="shared" ref="I19:I109" si="7">C19+F19</f>
        <v>162512235</v>
      </c>
      <c r="J19" s="39">
        <f t="shared" ref="J19:J109" si="8">D19+G19</f>
        <v>174411100</v>
      </c>
      <c r="K19" s="39">
        <f t="shared" ref="K19:K109" si="9">E19+H19</f>
        <v>185682200</v>
      </c>
      <c r="L19" s="39">
        <f t="shared" ref="L19:N19" si="10">L20</f>
        <v>0</v>
      </c>
      <c r="M19" s="39">
        <f t="shared" si="10"/>
        <v>0</v>
      </c>
      <c r="N19" s="39">
        <f t="shared" si="10"/>
        <v>0</v>
      </c>
      <c r="O19" s="39">
        <f t="shared" ref="O19:O109" si="11">I19+L19</f>
        <v>162512235</v>
      </c>
      <c r="P19" s="39">
        <f t="shared" ref="P19:P109" si="12">J19+M19</f>
        <v>174411100</v>
      </c>
      <c r="Q19" s="39">
        <f t="shared" ref="Q19:Q109" si="13">K19+N19</f>
        <v>185682200</v>
      </c>
      <c r="R19" s="39">
        <f t="shared" ref="R19:T19" si="14">R20</f>
        <v>0</v>
      </c>
      <c r="S19" s="39">
        <f t="shared" si="14"/>
        <v>0</v>
      </c>
      <c r="T19" s="39">
        <f t="shared" si="14"/>
        <v>0</v>
      </c>
      <c r="U19" s="39">
        <f>O19+R19</f>
        <v>162512235</v>
      </c>
      <c r="V19" s="39">
        <f t="shared" ref="V19" si="15">P19+S19</f>
        <v>174411100</v>
      </c>
      <c r="W19" s="39">
        <f t="shared" ref="W19" si="16">Q19+T19</f>
        <v>185682200</v>
      </c>
      <c r="X19" s="39">
        <f t="shared" ref="X19:Z19" si="17">X20</f>
        <v>0</v>
      </c>
      <c r="Y19" s="39">
        <f t="shared" si="17"/>
        <v>0</v>
      </c>
      <c r="Z19" s="39">
        <f t="shared" si="17"/>
        <v>0</v>
      </c>
      <c r="AA19" s="39">
        <f>U19+X19</f>
        <v>162512235</v>
      </c>
      <c r="AB19" s="39">
        <f t="shared" ref="AB19" si="18">V19+Y19</f>
        <v>174411100</v>
      </c>
      <c r="AC19" s="39">
        <f t="shared" ref="AC19" si="19">W19+Z19</f>
        <v>185682200</v>
      </c>
      <c r="AD19" s="39">
        <f t="shared" ref="AD19:AF19" si="20">AD20</f>
        <v>0</v>
      </c>
      <c r="AE19" s="39">
        <f t="shared" si="20"/>
        <v>0</v>
      </c>
      <c r="AF19" s="39">
        <f t="shared" si="20"/>
        <v>0</v>
      </c>
      <c r="AG19" s="39">
        <f>AA19+AD19</f>
        <v>162512235</v>
      </c>
      <c r="AH19" s="39">
        <f t="shared" ref="AH19" si="21">AB19+AE19</f>
        <v>174411100</v>
      </c>
      <c r="AI19" s="39">
        <f t="shared" ref="AI19" si="22">AC19+AF19</f>
        <v>185682200</v>
      </c>
      <c r="AJ19" s="39">
        <f t="shared" ref="AJ19:AL19" si="23">AJ20</f>
        <v>0</v>
      </c>
      <c r="AK19" s="39">
        <f t="shared" si="23"/>
        <v>0</v>
      </c>
      <c r="AL19" s="39">
        <f t="shared" si="23"/>
        <v>0</v>
      </c>
      <c r="AM19" s="39">
        <f>AG19+AJ19</f>
        <v>162512235</v>
      </c>
      <c r="AN19" s="39">
        <f t="shared" ref="AN19" si="24">AH19+AK19</f>
        <v>174411100</v>
      </c>
      <c r="AO19" s="39">
        <f t="shared" ref="AO19" si="25">AI19+AL19</f>
        <v>185682200</v>
      </c>
    </row>
    <row r="20" spans="1:41" x14ac:dyDescent="0.2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7"/>
        <v>162512235</v>
      </c>
      <c r="J20" s="39">
        <f t="shared" si="8"/>
        <v>174411100</v>
      </c>
      <c r="K20" s="39">
        <f t="shared" si="9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  <c r="R20" s="39"/>
      <c r="S20" s="39"/>
      <c r="T20" s="39"/>
      <c r="U20" s="39">
        <f>O20+R20</f>
        <v>162512235</v>
      </c>
      <c r="V20" s="39">
        <f>P20+S20</f>
        <v>174411100</v>
      </c>
      <c r="W20" s="39">
        <f>Q20+T20</f>
        <v>185682200</v>
      </c>
      <c r="X20" s="39"/>
      <c r="Y20" s="39"/>
      <c r="Z20" s="39"/>
      <c r="AA20" s="39">
        <f>U20+X20</f>
        <v>162512235</v>
      </c>
      <c r="AB20" s="39">
        <f>V20+Y20</f>
        <v>174411100</v>
      </c>
      <c r="AC20" s="39">
        <f>W20+Z20</f>
        <v>185682200</v>
      </c>
      <c r="AD20" s="39"/>
      <c r="AE20" s="39"/>
      <c r="AF20" s="39"/>
      <c r="AG20" s="39">
        <f>AA20+AD20</f>
        <v>162512235</v>
      </c>
      <c r="AH20" s="39">
        <f>AB20+AE20</f>
        <v>174411100</v>
      </c>
      <c r="AI20" s="39">
        <f>AC20+AF20</f>
        <v>185682200</v>
      </c>
      <c r="AJ20" s="39"/>
      <c r="AK20" s="39"/>
      <c r="AL20" s="39"/>
      <c r="AM20" s="39">
        <f>AG20+AJ20</f>
        <v>162512235</v>
      </c>
      <c r="AN20" s="39">
        <f>AH20+AK20</f>
        <v>174411100</v>
      </c>
      <c r="AO20" s="39">
        <f>AI20+AL20</f>
        <v>185682200</v>
      </c>
    </row>
    <row r="21" spans="1:41" ht="29.25" customHeight="1" x14ac:dyDescent="0.2">
      <c r="A21" s="8" t="s">
        <v>31</v>
      </c>
      <c r="B21" s="21" t="s">
        <v>32</v>
      </c>
      <c r="C21" s="39">
        <f>C22</f>
        <v>15692882</v>
      </c>
      <c r="D21" s="39">
        <f t="shared" ref="D21:H21" si="26">D22</f>
        <v>16879000</v>
      </c>
      <c r="E21" s="39">
        <f t="shared" si="26"/>
        <v>17687000</v>
      </c>
      <c r="F21" s="39">
        <f t="shared" si="26"/>
        <v>0</v>
      </c>
      <c r="G21" s="39">
        <f t="shared" si="26"/>
        <v>0</v>
      </c>
      <c r="H21" s="39">
        <f t="shared" si="26"/>
        <v>0</v>
      </c>
      <c r="I21" s="39">
        <f t="shared" si="7"/>
        <v>15692882</v>
      </c>
      <c r="J21" s="39">
        <f t="shared" si="8"/>
        <v>16879000</v>
      </c>
      <c r="K21" s="39">
        <f t="shared" si="9"/>
        <v>17687000</v>
      </c>
      <c r="L21" s="39">
        <f t="shared" ref="L21:N21" si="27">L22</f>
        <v>0</v>
      </c>
      <c r="M21" s="39">
        <f t="shared" si="27"/>
        <v>0</v>
      </c>
      <c r="N21" s="39">
        <f t="shared" si="27"/>
        <v>0</v>
      </c>
      <c r="O21" s="39">
        <f t="shared" si="11"/>
        <v>15692882</v>
      </c>
      <c r="P21" s="39">
        <f t="shared" si="12"/>
        <v>16879000</v>
      </c>
      <c r="Q21" s="39">
        <f t="shared" si="13"/>
        <v>17687000</v>
      </c>
      <c r="R21" s="39">
        <f t="shared" ref="R21:T21" si="28">R22</f>
        <v>0</v>
      </c>
      <c r="S21" s="39">
        <f t="shared" si="28"/>
        <v>0</v>
      </c>
      <c r="T21" s="39">
        <f t="shared" si="28"/>
        <v>0</v>
      </c>
      <c r="U21" s="39">
        <f t="shared" ref="U21:U48" si="29">O21+R21</f>
        <v>15692882</v>
      </c>
      <c r="V21" s="39">
        <f t="shared" ref="V21:V48" si="30">P21+S21</f>
        <v>16879000</v>
      </c>
      <c r="W21" s="39">
        <f t="shared" ref="W21:W48" si="31">Q21+T21</f>
        <v>17687000</v>
      </c>
      <c r="X21" s="39">
        <f t="shared" ref="X21:Z21" si="32">X22</f>
        <v>0</v>
      </c>
      <c r="Y21" s="39">
        <f t="shared" si="32"/>
        <v>0</v>
      </c>
      <c r="Z21" s="39">
        <f t="shared" si="32"/>
        <v>0</v>
      </c>
      <c r="AA21" s="39">
        <f t="shared" ref="AA21:AA48" si="33">U21+X21</f>
        <v>15692882</v>
      </c>
      <c r="AB21" s="39">
        <f t="shared" ref="AB21:AB48" si="34">V21+Y21</f>
        <v>16879000</v>
      </c>
      <c r="AC21" s="39">
        <f t="shared" ref="AC21:AC48" si="35">W21+Z21</f>
        <v>17687000</v>
      </c>
      <c r="AD21" s="39">
        <f t="shared" ref="AD21:AF21" si="36">AD22</f>
        <v>0</v>
      </c>
      <c r="AE21" s="39">
        <f t="shared" si="36"/>
        <v>0</v>
      </c>
      <c r="AF21" s="39">
        <f t="shared" si="36"/>
        <v>0</v>
      </c>
      <c r="AG21" s="39">
        <f t="shared" ref="AG21:AG48" si="37">AA21+AD21</f>
        <v>15692882</v>
      </c>
      <c r="AH21" s="39">
        <f t="shared" ref="AH21:AH48" si="38">AB21+AE21</f>
        <v>16879000</v>
      </c>
      <c r="AI21" s="39">
        <f t="shared" ref="AI21:AI48" si="39">AC21+AF21</f>
        <v>17687000</v>
      </c>
      <c r="AJ21" s="39">
        <f t="shared" ref="AJ21:AL21" si="40">AJ22</f>
        <v>0</v>
      </c>
      <c r="AK21" s="39">
        <f t="shared" si="40"/>
        <v>0</v>
      </c>
      <c r="AL21" s="39">
        <f t="shared" si="40"/>
        <v>0</v>
      </c>
      <c r="AM21" s="39">
        <f t="shared" ref="AM21:AM48" si="41">AG21+AJ21</f>
        <v>15692882</v>
      </c>
      <c r="AN21" s="39">
        <f t="shared" ref="AN21:AN48" si="42">AH21+AK21</f>
        <v>16879000</v>
      </c>
      <c r="AO21" s="39">
        <f t="shared" ref="AO21:AO48" si="43">AI21+AL21</f>
        <v>17687000</v>
      </c>
    </row>
    <row r="22" spans="1:41" ht="25.5" x14ac:dyDescent="0.2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7"/>
        <v>15692882</v>
      </c>
      <c r="J22" s="39">
        <f t="shared" si="8"/>
        <v>16879000</v>
      </c>
      <c r="K22" s="39">
        <f t="shared" si="9"/>
        <v>17687000</v>
      </c>
      <c r="L22" s="39"/>
      <c r="M22" s="39"/>
      <c r="N22" s="39"/>
      <c r="O22" s="39">
        <f t="shared" si="11"/>
        <v>15692882</v>
      </c>
      <c r="P22" s="39">
        <f t="shared" si="12"/>
        <v>16879000</v>
      </c>
      <c r="Q22" s="39">
        <f t="shared" si="13"/>
        <v>17687000</v>
      </c>
      <c r="R22" s="39"/>
      <c r="S22" s="39"/>
      <c r="T22" s="39"/>
      <c r="U22" s="39">
        <f t="shared" si="29"/>
        <v>15692882</v>
      </c>
      <c r="V22" s="39">
        <f t="shared" si="30"/>
        <v>16879000</v>
      </c>
      <c r="W22" s="39">
        <f t="shared" si="31"/>
        <v>17687000</v>
      </c>
      <c r="X22" s="39"/>
      <c r="Y22" s="39"/>
      <c r="Z22" s="39"/>
      <c r="AA22" s="39">
        <f t="shared" si="33"/>
        <v>15692882</v>
      </c>
      <c r="AB22" s="39">
        <f t="shared" si="34"/>
        <v>16879000</v>
      </c>
      <c r="AC22" s="39">
        <f t="shared" si="35"/>
        <v>17687000</v>
      </c>
      <c r="AD22" s="39"/>
      <c r="AE22" s="39"/>
      <c r="AF22" s="39"/>
      <c r="AG22" s="39">
        <f t="shared" si="37"/>
        <v>15692882</v>
      </c>
      <c r="AH22" s="39">
        <f t="shared" si="38"/>
        <v>16879000</v>
      </c>
      <c r="AI22" s="39">
        <f t="shared" si="39"/>
        <v>17687000</v>
      </c>
      <c r="AJ22" s="39"/>
      <c r="AK22" s="39"/>
      <c r="AL22" s="39"/>
      <c r="AM22" s="39">
        <f t="shared" si="41"/>
        <v>15692882</v>
      </c>
      <c r="AN22" s="39">
        <f t="shared" si="42"/>
        <v>16879000</v>
      </c>
      <c r="AO22" s="39">
        <f t="shared" si="43"/>
        <v>17687000</v>
      </c>
    </row>
    <row r="23" spans="1:41" ht="18.75" customHeight="1" x14ac:dyDescent="0.2">
      <c r="A23" s="8" t="s">
        <v>1</v>
      </c>
      <c r="B23" s="21" t="s">
        <v>10</v>
      </c>
      <c r="C23" s="39">
        <f>SUM(C24:C26)</f>
        <v>23096000</v>
      </c>
      <c r="D23" s="39">
        <f t="shared" ref="D23:H23" si="44">SUM(D24:D26)</f>
        <v>23765100</v>
      </c>
      <c r="E23" s="39">
        <f t="shared" si="44"/>
        <v>24649400</v>
      </c>
      <c r="F23" s="39">
        <f t="shared" si="44"/>
        <v>0</v>
      </c>
      <c r="G23" s="39">
        <f t="shared" si="44"/>
        <v>0</v>
      </c>
      <c r="H23" s="39">
        <f t="shared" si="44"/>
        <v>0</v>
      </c>
      <c r="I23" s="39">
        <f t="shared" si="7"/>
        <v>23096000</v>
      </c>
      <c r="J23" s="39">
        <f t="shared" si="8"/>
        <v>23765100</v>
      </c>
      <c r="K23" s="39">
        <f t="shared" si="9"/>
        <v>24649400</v>
      </c>
      <c r="L23" s="39">
        <f t="shared" ref="L23:N23" si="45">SUM(L24:L26)</f>
        <v>0</v>
      </c>
      <c r="M23" s="39">
        <f t="shared" si="45"/>
        <v>0</v>
      </c>
      <c r="N23" s="39">
        <f t="shared" si="45"/>
        <v>0</v>
      </c>
      <c r="O23" s="39">
        <f t="shared" si="11"/>
        <v>23096000</v>
      </c>
      <c r="P23" s="39">
        <f t="shared" si="12"/>
        <v>23765100</v>
      </c>
      <c r="Q23" s="39">
        <f t="shared" si="13"/>
        <v>24649400</v>
      </c>
      <c r="R23" s="39">
        <f t="shared" ref="R23:T23" si="46">SUM(R24:R26)</f>
        <v>0</v>
      </c>
      <c r="S23" s="39">
        <f t="shared" si="46"/>
        <v>0</v>
      </c>
      <c r="T23" s="39">
        <f t="shared" si="46"/>
        <v>0</v>
      </c>
      <c r="U23" s="39">
        <f t="shared" si="29"/>
        <v>23096000</v>
      </c>
      <c r="V23" s="39">
        <f t="shared" si="30"/>
        <v>23765100</v>
      </c>
      <c r="W23" s="39">
        <f t="shared" si="31"/>
        <v>24649400</v>
      </c>
      <c r="X23" s="39">
        <f t="shared" ref="X23:Z23" si="47">SUM(X24:X26)</f>
        <v>2000000</v>
      </c>
      <c r="Y23" s="39">
        <f t="shared" si="47"/>
        <v>0</v>
      </c>
      <c r="Z23" s="39">
        <f t="shared" si="47"/>
        <v>0</v>
      </c>
      <c r="AA23" s="39">
        <f t="shared" si="33"/>
        <v>25096000</v>
      </c>
      <c r="AB23" s="39">
        <f t="shared" si="34"/>
        <v>23765100</v>
      </c>
      <c r="AC23" s="39">
        <f t="shared" si="35"/>
        <v>24649400</v>
      </c>
      <c r="AD23" s="39">
        <f t="shared" ref="AD23:AF23" si="48">SUM(AD24:AD26)</f>
        <v>0</v>
      </c>
      <c r="AE23" s="39">
        <f t="shared" si="48"/>
        <v>0</v>
      </c>
      <c r="AF23" s="39">
        <f t="shared" si="48"/>
        <v>0</v>
      </c>
      <c r="AG23" s="39">
        <f t="shared" si="37"/>
        <v>25096000</v>
      </c>
      <c r="AH23" s="39">
        <f t="shared" si="38"/>
        <v>23765100</v>
      </c>
      <c r="AI23" s="39">
        <f t="shared" si="39"/>
        <v>24649400</v>
      </c>
      <c r="AJ23" s="39">
        <f t="shared" ref="AJ23:AL23" si="49">SUM(AJ24:AJ26)</f>
        <v>0</v>
      </c>
      <c r="AK23" s="39">
        <f t="shared" si="49"/>
        <v>0</v>
      </c>
      <c r="AL23" s="39">
        <f t="shared" si="49"/>
        <v>0</v>
      </c>
      <c r="AM23" s="39">
        <f t="shared" si="41"/>
        <v>25096000</v>
      </c>
      <c r="AN23" s="39">
        <f t="shared" si="42"/>
        <v>23765100</v>
      </c>
      <c r="AO23" s="39">
        <f t="shared" si="43"/>
        <v>24649400</v>
      </c>
    </row>
    <row r="24" spans="1:41" x14ac:dyDescent="0.2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7"/>
        <v>4079000</v>
      </c>
      <c r="J24" s="39">
        <f t="shared" si="8"/>
        <v>4279300</v>
      </c>
      <c r="K24" s="39">
        <f t="shared" si="9"/>
        <v>4455600</v>
      </c>
      <c r="L24" s="39"/>
      <c r="M24" s="39"/>
      <c r="N24" s="39"/>
      <c r="O24" s="39">
        <f t="shared" si="11"/>
        <v>4079000</v>
      </c>
      <c r="P24" s="39">
        <f t="shared" si="12"/>
        <v>4279300</v>
      </c>
      <c r="Q24" s="39">
        <f t="shared" si="13"/>
        <v>4455600</v>
      </c>
      <c r="R24" s="39"/>
      <c r="S24" s="39"/>
      <c r="T24" s="39"/>
      <c r="U24" s="39">
        <f t="shared" si="29"/>
        <v>4079000</v>
      </c>
      <c r="V24" s="39">
        <f t="shared" si="30"/>
        <v>4279300</v>
      </c>
      <c r="W24" s="39">
        <f t="shared" si="31"/>
        <v>4455600</v>
      </c>
      <c r="X24" s="39"/>
      <c r="Y24" s="39"/>
      <c r="Z24" s="39"/>
      <c r="AA24" s="39">
        <f t="shared" si="33"/>
        <v>4079000</v>
      </c>
      <c r="AB24" s="39">
        <f t="shared" si="34"/>
        <v>4279300</v>
      </c>
      <c r="AC24" s="39">
        <f t="shared" si="35"/>
        <v>4455600</v>
      </c>
      <c r="AD24" s="39"/>
      <c r="AE24" s="39"/>
      <c r="AF24" s="39"/>
      <c r="AG24" s="39">
        <f t="shared" si="37"/>
        <v>4079000</v>
      </c>
      <c r="AH24" s="39">
        <f t="shared" si="38"/>
        <v>4279300</v>
      </c>
      <c r="AI24" s="39">
        <f t="shared" si="39"/>
        <v>4455600</v>
      </c>
      <c r="AJ24" s="39"/>
      <c r="AK24" s="39"/>
      <c r="AL24" s="39"/>
      <c r="AM24" s="39">
        <f t="shared" si="41"/>
        <v>4079000</v>
      </c>
      <c r="AN24" s="39">
        <f t="shared" si="42"/>
        <v>4279300</v>
      </c>
      <c r="AO24" s="39">
        <f t="shared" si="43"/>
        <v>4455600</v>
      </c>
    </row>
    <row r="25" spans="1:41" x14ac:dyDescent="0.2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7"/>
        <v>17362000</v>
      </c>
      <c r="J25" s="39">
        <f t="shared" si="8"/>
        <v>17697100</v>
      </c>
      <c r="K25" s="39">
        <f t="shared" si="9"/>
        <v>18331800</v>
      </c>
      <c r="L25" s="39"/>
      <c r="M25" s="39"/>
      <c r="N25" s="39"/>
      <c r="O25" s="39">
        <f t="shared" si="11"/>
        <v>17362000</v>
      </c>
      <c r="P25" s="39">
        <f t="shared" si="12"/>
        <v>17697100</v>
      </c>
      <c r="Q25" s="39">
        <f t="shared" si="13"/>
        <v>18331800</v>
      </c>
      <c r="R25" s="39"/>
      <c r="S25" s="39"/>
      <c r="T25" s="39"/>
      <c r="U25" s="39">
        <f t="shared" si="29"/>
        <v>17362000</v>
      </c>
      <c r="V25" s="39">
        <f t="shared" si="30"/>
        <v>17697100</v>
      </c>
      <c r="W25" s="39">
        <f t="shared" si="31"/>
        <v>18331800</v>
      </c>
      <c r="X25" s="39">
        <v>2000000</v>
      </c>
      <c r="Y25" s="39"/>
      <c r="Z25" s="39"/>
      <c r="AA25" s="39">
        <f t="shared" si="33"/>
        <v>19362000</v>
      </c>
      <c r="AB25" s="39">
        <f t="shared" si="34"/>
        <v>17697100</v>
      </c>
      <c r="AC25" s="39">
        <f t="shared" si="35"/>
        <v>18331800</v>
      </c>
      <c r="AD25" s="39"/>
      <c r="AE25" s="39"/>
      <c r="AF25" s="39"/>
      <c r="AG25" s="39">
        <f t="shared" si="37"/>
        <v>19362000</v>
      </c>
      <c r="AH25" s="39">
        <f t="shared" si="38"/>
        <v>17697100</v>
      </c>
      <c r="AI25" s="39">
        <f t="shared" si="39"/>
        <v>18331800</v>
      </c>
      <c r="AJ25" s="39"/>
      <c r="AK25" s="39"/>
      <c r="AL25" s="39"/>
      <c r="AM25" s="39">
        <f t="shared" si="41"/>
        <v>19362000</v>
      </c>
      <c r="AN25" s="39">
        <f t="shared" si="42"/>
        <v>17697100</v>
      </c>
      <c r="AO25" s="39">
        <f t="shared" si="43"/>
        <v>18331800</v>
      </c>
    </row>
    <row r="26" spans="1:41" x14ac:dyDescent="0.2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7"/>
        <v>1655000</v>
      </c>
      <c r="J26" s="39">
        <f t="shared" si="8"/>
        <v>1788700</v>
      </c>
      <c r="K26" s="39">
        <f t="shared" si="9"/>
        <v>1862000</v>
      </c>
      <c r="L26" s="39"/>
      <c r="M26" s="39"/>
      <c r="N26" s="39"/>
      <c r="O26" s="39">
        <f t="shared" si="11"/>
        <v>1655000</v>
      </c>
      <c r="P26" s="39">
        <f t="shared" si="12"/>
        <v>1788700</v>
      </c>
      <c r="Q26" s="39">
        <f t="shared" si="13"/>
        <v>1862000</v>
      </c>
      <c r="R26" s="39"/>
      <c r="S26" s="39"/>
      <c r="T26" s="39"/>
      <c r="U26" s="39">
        <f t="shared" si="29"/>
        <v>1655000</v>
      </c>
      <c r="V26" s="39">
        <f t="shared" si="30"/>
        <v>1788700</v>
      </c>
      <c r="W26" s="39">
        <f t="shared" si="31"/>
        <v>1862000</v>
      </c>
      <c r="X26" s="39"/>
      <c r="Y26" s="39"/>
      <c r="Z26" s="39"/>
      <c r="AA26" s="39">
        <f t="shared" si="33"/>
        <v>1655000</v>
      </c>
      <c r="AB26" s="39">
        <f t="shared" si="34"/>
        <v>1788700</v>
      </c>
      <c r="AC26" s="39">
        <f t="shared" si="35"/>
        <v>1862000</v>
      </c>
      <c r="AD26" s="39"/>
      <c r="AE26" s="39"/>
      <c r="AF26" s="39"/>
      <c r="AG26" s="39">
        <f t="shared" si="37"/>
        <v>1655000</v>
      </c>
      <c r="AH26" s="39">
        <f t="shared" si="38"/>
        <v>1788700</v>
      </c>
      <c r="AI26" s="39">
        <f t="shared" si="39"/>
        <v>1862000</v>
      </c>
      <c r="AJ26" s="39"/>
      <c r="AK26" s="39"/>
      <c r="AL26" s="39"/>
      <c r="AM26" s="39">
        <f t="shared" si="41"/>
        <v>1655000</v>
      </c>
      <c r="AN26" s="39">
        <f t="shared" si="42"/>
        <v>1788700</v>
      </c>
      <c r="AO26" s="39">
        <f t="shared" si="43"/>
        <v>1862000</v>
      </c>
    </row>
    <row r="27" spans="1:41" ht="18.75" customHeight="1" x14ac:dyDescent="0.2">
      <c r="A27" s="8" t="s">
        <v>126</v>
      </c>
      <c r="B27" s="21" t="s">
        <v>127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50">SUM(F28:F30)</f>
        <v>0</v>
      </c>
      <c r="G27" s="39">
        <f t="shared" si="50"/>
        <v>0</v>
      </c>
      <c r="H27" s="39">
        <f t="shared" si="50"/>
        <v>0</v>
      </c>
      <c r="I27" s="39">
        <f t="shared" si="7"/>
        <v>10277207</v>
      </c>
      <c r="J27" s="39">
        <f t="shared" si="8"/>
        <v>10300200</v>
      </c>
      <c r="K27" s="39">
        <f t="shared" si="9"/>
        <v>10323300</v>
      </c>
      <c r="L27" s="39">
        <f t="shared" ref="L27:N27" si="51">SUM(L28:L30)</f>
        <v>0</v>
      </c>
      <c r="M27" s="39">
        <f t="shared" si="51"/>
        <v>0</v>
      </c>
      <c r="N27" s="39">
        <f t="shared" si="51"/>
        <v>0</v>
      </c>
      <c r="O27" s="39">
        <f t="shared" si="11"/>
        <v>10277207</v>
      </c>
      <c r="P27" s="39">
        <f t="shared" si="12"/>
        <v>10300200</v>
      </c>
      <c r="Q27" s="39">
        <f t="shared" si="13"/>
        <v>10323300</v>
      </c>
      <c r="R27" s="39">
        <f t="shared" ref="R27:T27" si="52">SUM(R28:R30)</f>
        <v>0</v>
      </c>
      <c r="S27" s="39">
        <f t="shared" si="52"/>
        <v>0</v>
      </c>
      <c r="T27" s="39">
        <f t="shared" si="52"/>
        <v>0</v>
      </c>
      <c r="U27" s="39">
        <f t="shared" si="29"/>
        <v>10277207</v>
      </c>
      <c r="V27" s="39">
        <f t="shared" si="30"/>
        <v>10300200</v>
      </c>
      <c r="W27" s="39">
        <f t="shared" si="31"/>
        <v>10323300</v>
      </c>
      <c r="X27" s="39">
        <f t="shared" ref="X27:Z27" si="53">SUM(X28:X30)</f>
        <v>0</v>
      </c>
      <c r="Y27" s="39">
        <f t="shared" si="53"/>
        <v>0</v>
      </c>
      <c r="Z27" s="39">
        <f t="shared" si="53"/>
        <v>0</v>
      </c>
      <c r="AA27" s="39">
        <f t="shared" si="33"/>
        <v>10277207</v>
      </c>
      <c r="AB27" s="39">
        <f t="shared" si="34"/>
        <v>10300200</v>
      </c>
      <c r="AC27" s="39">
        <f t="shared" si="35"/>
        <v>10323300</v>
      </c>
      <c r="AD27" s="39">
        <f t="shared" ref="AD27:AF27" si="54">SUM(AD28:AD30)</f>
        <v>0</v>
      </c>
      <c r="AE27" s="39">
        <f t="shared" si="54"/>
        <v>0</v>
      </c>
      <c r="AF27" s="39">
        <f t="shared" si="54"/>
        <v>0</v>
      </c>
      <c r="AG27" s="39">
        <f t="shared" si="37"/>
        <v>10277207</v>
      </c>
      <c r="AH27" s="39">
        <f t="shared" si="38"/>
        <v>10300200</v>
      </c>
      <c r="AI27" s="39">
        <f t="shared" si="39"/>
        <v>10323300</v>
      </c>
      <c r="AJ27" s="39">
        <f t="shared" ref="AJ27:AL27" si="55">SUM(AJ28:AJ30)</f>
        <v>0</v>
      </c>
      <c r="AK27" s="39">
        <f t="shared" si="55"/>
        <v>0</v>
      </c>
      <c r="AL27" s="39">
        <f t="shared" si="55"/>
        <v>0</v>
      </c>
      <c r="AM27" s="39">
        <f t="shared" si="41"/>
        <v>10277207</v>
      </c>
      <c r="AN27" s="39">
        <f t="shared" si="42"/>
        <v>10300200</v>
      </c>
      <c r="AO27" s="39">
        <f t="shared" si="43"/>
        <v>10323300</v>
      </c>
    </row>
    <row r="28" spans="1:41" x14ac:dyDescent="0.2">
      <c r="A28" s="7" t="s">
        <v>128</v>
      </c>
      <c r="B28" s="21" t="s">
        <v>129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7"/>
        <v>1417000</v>
      </c>
      <c r="J28" s="39">
        <f t="shared" si="8"/>
        <v>1417000</v>
      </c>
      <c r="K28" s="39">
        <f t="shared" si="9"/>
        <v>1417000</v>
      </c>
      <c r="L28" s="39"/>
      <c r="M28" s="39"/>
      <c r="N28" s="39"/>
      <c r="O28" s="39">
        <f t="shared" si="11"/>
        <v>1417000</v>
      </c>
      <c r="P28" s="39">
        <f t="shared" si="12"/>
        <v>1417000</v>
      </c>
      <c r="Q28" s="39">
        <f t="shared" si="13"/>
        <v>1417000</v>
      </c>
      <c r="R28" s="39"/>
      <c r="S28" s="39"/>
      <c r="T28" s="39"/>
      <c r="U28" s="39">
        <f t="shared" si="29"/>
        <v>1417000</v>
      </c>
      <c r="V28" s="39">
        <f t="shared" si="30"/>
        <v>1417000</v>
      </c>
      <c r="W28" s="39">
        <f t="shared" si="31"/>
        <v>1417000</v>
      </c>
      <c r="X28" s="39"/>
      <c r="Y28" s="39"/>
      <c r="Z28" s="39"/>
      <c r="AA28" s="39">
        <f t="shared" si="33"/>
        <v>1417000</v>
      </c>
      <c r="AB28" s="39">
        <f t="shared" si="34"/>
        <v>1417000</v>
      </c>
      <c r="AC28" s="39">
        <f t="shared" si="35"/>
        <v>1417000</v>
      </c>
      <c r="AD28" s="39"/>
      <c r="AE28" s="39"/>
      <c r="AF28" s="39"/>
      <c r="AG28" s="39">
        <f t="shared" si="37"/>
        <v>1417000</v>
      </c>
      <c r="AH28" s="39">
        <f t="shared" si="38"/>
        <v>1417000</v>
      </c>
      <c r="AI28" s="39">
        <f t="shared" si="39"/>
        <v>1417000</v>
      </c>
      <c r="AJ28" s="39"/>
      <c r="AK28" s="39"/>
      <c r="AL28" s="39"/>
      <c r="AM28" s="39">
        <f t="shared" si="41"/>
        <v>1417000</v>
      </c>
      <c r="AN28" s="39">
        <f t="shared" si="42"/>
        <v>1417000</v>
      </c>
      <c r="AO28" s="39">
        <f t="shared" si="43"/>
        <v>1417000</v>
      </c>
    </row>
    <row r="29" spans="1:41" x14ac:dyDescent="0.2">
      <c r="A29" s="7" t="s">
        <v>130</v>
      </c>
      <c r="B29" s="21" t="s">
        <v>157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7"/>
        <v>7415207</v>
      </c>
      <c r="J29" s="39">
        <f t="shared" si="8"/>
        <v>7438200</v>
      </c>
      <c r="K29" s="39">
        <f t="shared" si="9"/>
        <v>7461300</v>
      </c>
      <c r="L29" s="39"/>
      <c r="M29" s="39"/>
      <c r="N29" s="39"/>
      <c r="O29" s="39">
        <f t="shared" si="11"/>
        <v>7415207</v>
      </c>
      <c r="P29" s="39">
        <f t="shared" si="12"/>
        <v>7438200</v>
      </c>
      <c r="Q29" s="39">
        <f t="shared" si="13"/>
        <v>7461300</v>
      </c>
      <c r="R29" s="39"/>
      <c r="S29" s="39"/>
      <c r="T29" s="39"/>
      <c r="U29" s="39">
        <f t="shared" si="29"/>
        <v>7415207</v>
      </c>
      <c r="V29" s="39">
        <f t="shared" si="30"/>
        <v>7438200</v>
      </c>
      <c r="W29" s="39">
        <f t="shared" si="31"/>
        <v>7461300</v>
      </c>
      <c r="X29" s="39"/>
      <c r="Y29" s="39"/>
      <c r="Z29" s="39"/>
      <c r="AA29" s="39">
        <f t="shared" si="33"/>
        <v>7415207</v>
      </c>
      <c r="AB29" s="39">
        <f t="shared" si="34"/>
        <v>7438200</v>
      </c>
      <c r="AC29" s="39">
        <f t="shared" si="35"/>
        <v>7461300</v>
      </c>
      <c r="AD29" s="39"/>
      <c r="AE29" s="39"/>
      <c r="AF29" s="39"/>
      <c r="AG29" s="39">
        <f t="shared" si="37"/>
        <v>7415207</v>
      </c>
      <c r="AH29" s="39">
        <f t="shared" si="38"/>
        <v>7438200</v>
      </c>
      <c r="AI29" s="39">
        <f t="shared" si="39"/>
        <v>7461300</v>
      </c>
      <c r="AJ29" s="39"/>
      <c r="AK29" s="39"/>
      <c r="AL29" s="39"/>
      <c r="AM29" s="39">
        <f t="shared" si="41"/>
        <v>7415207</v>
      </c>
      <c r="AN29" s="39">
        <f t="shared" si="42"/>
        <v>7438200</v>
      </c>
      <c r="AO29" s="39">
        <f t="shared" si="43"/>
        <v>7461300</v>
      </c>
    </row>
    <row r="30" spans="1:41" x14ac:dyDescent="0.2">
      <c r="A30" s="7" t="s">
        <v>132</v>
      </c>
      <c r="B30" s="21" t="s">
        <v>131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7"/>
        <v>1445000</v>
      </c>
      <c r="J30" s="39">
        <f t="shared" si="8"/>
        <v>1445000</v>
      </c>
      <c r="K30" s="39">
        <f t="shared" si="9"/>
        <v>1445000</v>
      </c>
      <c r="L30" s="39"/>
      <c r="M30" s="39"/>
      <c r="N30" s="39"/>
      <c r="O30" s="39">
        <f t="shared" si="11"/>
        <v>1445000</v>
      </c>
      <c r="P30" s="39">
        <f t="shared" si="12"/>
        <v>1445000</v>
      </c>
      <c r="Q30" s="39">
        <f t="shared" si="13"/>
        <v>1445000</v>
      </c>
      <c r="R30" s="39"/>
      <c r="S30" s="39"/>
      <c r="T30" s="39"/>
      <c r="U30" s="39">
        <f t="shared" si="29"/>
        <v>1445000</v>
      </c>
      <c r="V30" s="39">
        <f t="shared" si="30"/>
        <v>1445000</v>
      </c>
      <c r="W30" s="39">
        <f t="shared" si="31"/>
        <v>1445000</v>
      </c>
      <c r="X30" s="39"/>
      <c r="Y30" s="39"/>
      <c r="Z30" s="39"/>
      <c r="AA30" s="39">
        <f t="shared" si="33"/>
        <v>1445000</v>
      </c>
      <c r="AB30" s="39">
        <f t="shared" si="34"/>
        <v>1445000</v>
      </c>
      <c r="AC30" s="39">
        <f t="shared" si="35"/>
        <v>1445000</v>
      </c>
      <c r="AD30" s="39"/>
      <c r="AE30" s="39"/>
      <c r="AF30" s="39"/>
      <c r="AG30" s="39">
        <f t="shared" si="37"/>
        <v>1445000</v>
      </c>
      <c r="AH30" s="39">
        <f t="shared" si="38"/>
        <v>1445000</v>
      </c>
      <c r="AI30" s="39">
        <f t="shared" si="39"/>
        <v>1445000</v>
      </c>
      <c r="AJ30" s="39"/>
      <c r="AK30" s="39"/>
      <c r="AL30" s="39"/>
      <c r="AM30" s="39">
        <f t="shared" si="41"/>
        <v>1445000</v>
      </c>
      <c r="AN30" s="39">
        <f t="shared" si="42"/>
        <v>1445000</v>
      </c>
      <c r="AO30" s="39">
        <f t="shared" si="43"/>
        <v>1445000</v>
      </c>
    </row>
    <row r="31" spans="1:41" ht="18.75" customHeight="1" x14ac:dyDescent="0.2">
      <c r="A31" s="8" t="s">
        <v>40</v>
      </c>
      <c r="B31" s="21" t="s">
        <v>11</v>
      </c>
      <c r="C31" s="39">
        <f>SUM(C32:C34)</f>
        <v>2003000</v>
      </c>
      <c r="D31" s="39">
        <f t="shared" ref="D31:H31" si="56">SUM(D32:D34)</f>
        <v>2058000</v>
      </c>
      <c r="E31" s="39">
        <f t="shared" si="56"/>
        <v>2107200</v>
      </c>
      <c r="F31" s="39">
        <f t="shared" si="56"/>
        <v>0</v>
      </c>
      <c r="G31" s="39">
        <f t="shared" si="56"/>
        <v>0</v>
      </c>
      <c r="H31" s="39">
        <f t="shared" si="56"/>
        <v>0</v>
      </c>
      <c r="I31" s="39">
        <f t="shared" si="7"/>
        <v>2003000</v>
      </c>
      <c r="J31" s="39">
        <f t="shared" si="8"/>
        <v>2058000</v>
      </c>
      <c r="K31" s="39">
        <f t="shared" si="9"/>
        <v>2107200</v>
      </c>
      <c r="L31" s="39">
        <f t="shared" ref="L31:N31" si="57">SUM(L32:L34)</f>
        <v>0</v>
      </c>
      <c r="M31" s="39">
        <f t="shared" si="57"/>
        <v>0</v>
      </c>
      <c r="N31" s="39">
        <f t="shared" si="57"/>
        <v>0</v>
      </c>
      <c r="O31" s="39">
        <f t="shared" si="11"/>
        <v>2003000</v>
      </c>
      <c r="P31" s="39">
        <f t="shared" si="12"/>
        <v>2058000</v>
      </c>
      <c r="Q31" s="39">
        <f t="shared" si="13"/>
        <v>2107200</v>
      </c>
      <c r="R31" s="39">
        <f t="shared" ref="R31:T31" si="58">SUM(R32:R34)</f>
        <v>0</v>
      </c>
      <c r="S31" s="39">
        <f t="shared" si="58"/>
        <v>0</v>
      </c>
      <c r="T31" s="39">
        <f t="shared" si="58"/>
        <v>0</v>
      </c>
      <c r="U31" s="39">
        <f t="shared" si="29"/>
        <v>2003000</v>
      </c>
      <c r="V31" s="39">
        <f t="shared" si="30"/>
        <v>2058000</v>
      </c>
      <c r="W31" s="39">
        <f t="shared" si="31"/>
        <v>2107200</v>
      </c>
      <c r="X31" s="39">
        <f t="shared" ref="X31:Z31" si="59">SUM(X32:X34)</f>
        <v>0</v>
      </c>
      <c r="Y31" s="39">
        <f t="shared" si="59"/>
        <v>0</v>
      </c>
      <c r="Z31" s="39">
        <f t="shared" si="59"/>
        <v>0</v>
      </c>
      <c r="AA31" s="39">
        <f t="shared" si="33"/>
        <v>2003000</v>
      </c>
      <c r="AB31" s="39">
        <f t="shared" si="34"/>
        <v>2058000</v>
      </c>
      <c r="AC31" s="39">
        <f t="shared" si="35"/>
        <v>2107200</v>
      </c>
      <c r="AD31" s="39">
        <f t="shared" ref="AD31:AF31" si="60">SUM(AD32:AD34)</f>
        <v>0</v>
      </c>
      <c r="AE31" s="39">
        <f t="shared" si="60"/>
        <v>0</v>
      </c>
      <c r="AF31" s="39">
        <f t="shared" si="60"/>
        <v>0</v>
      </c>
      <c r="AG31" s="39">
        <f t="shared" si="37"/>
        <v>2003000</v>
      </c>
      <c r="AH31" s="39">
        <f t="shared" si="38"/>
        <v>2058000</v>
      </c>
      <c r="AI31" s="39">
        <f t="shared" si="39"/>
        <v>2107200</v>
      </c>
      <c r="AJ31" s="39">
        <f t="shared" ref="AJ31:AL31" si="61">SUM(AJ32:AJ34)</f>
        <v>0</v>
      </c>
      <c r="AK31" s="39">
        <f t="shared" si="61"/>
        <v>0</v>
      </c>
      <c r="AL31" s="39">
        <f t="shared" si="61"/>
        <v>0</v>
      </c>
      <c r="AM31" s="39">
        <f t="shared" si="41"/>
        <v>2003000</v>
      </c>
      <c r="AN31" s="39">
        <f t="shared" si="42"/>
        <v>2058000</v>
      </c>
      <c r="AO31" s="39">
        <f t="shared" si="43"/>
        <v>2107200</v>
      </c>
    </row>
    <row r="32" spans="1:41" ht="25.5" x14ac:dyDescent="0.2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7"/>
        <v>995300</v>
      </c>
      <c r="J32" s="39">
        <f t="shared" si="8"/>
        <v>1022600</v>
      </c>
      <c r="K32" s="39">
        <f t="shared" si="9"/>
        <v>1047000</v>
      </c>
      <c r="L32" s="49"/>
      <c r="M32" s="39"/>
      <c r="N32" s="39"/>
      <c r="O32" s="49">
        <f t="shared" si="11"/>
        <v>995300</v>
      </c>
      <c r="P32" s="39">
        <f t="shared" si="12"/>
        <v>1022600</v>
      </c>
      <c r="Q32" s="39">
        <f t="shared" si="13"/>
        <v>1047000</v>
      </c>
      <c r="R32" s="49"/>
      <c r="S32" s="39"/>
      <c r="T32" s="39"/>
      <c r="U32" s="49">
        <f t="shared" si="29"/>
        <v>995300</v>
      </c>
      <c r="V32" s="39">
        <f t="shared" si="30"/>
        <v>1022600</v>
      </c>
      <c r="W32" s="39">
        <f t="shared" si="31"/>
        <v>1047000</v>
      </c>
      <c r="X32" s="49"/>
      <c r="Y32" s="39"/>
      <c r="Z32" s="39"/>
      <c r="AA32" s="49">
        <f t="shared" si="33"/>
        <v>995300</v>
      </c>
      <c r="AB32" s="39">
        <f t="shared" si="34"/>
        <v>1022600</v>
      </c>
      <c r="AC32" s="39">
        <f t="shared" si="35"/>
        <v>1047000</v>
      </c>
      <c r="AD32" s="49"/>
      <c r="AE32" s="39"/>
      <c r="AF32" s="39"/>
      <c r="AG32" s="49">
        <f t="shared" si="37"/>
        <v>995300</v>
      </c>
      <c r="AH32" s="39">
        <f t="shared" si="38"/>
        <v>1022600</v>
      </c>
      <c r="AI32" s="39">
        <f t="shared" si="39"/>
        <v>1047000</v>
      </c>
      <c r="AJ32" s="49"/>
      <c r="AK32" s="39"/>
      <c r="AL32" s="39"/>
      <c r="AM32" s="49">
        <f t="shared" si="41"/>
        <v>995300</v>
      </c>
      <c r="AN32" s="39">
        <f t="shared" si="42"/>
        <v>1022600</v>
      </c>
      <c r="AO32" s="39">
        <f t="shared" si="43"/>
        <v>1047000</v>
      </c>
    </row>
    <row r="33" spans="1:41" ht="36" customHeight="1" x14ac:dyDescent="0.2">
      <c r="A33" s="7" t="s">
        <v>133</v>
      </c>
      <c r="B33" s="21" t="s">
        <v>134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7"/>
        <v>66500</v>
      </c>
      <c r="J33" s="39">
        <f t="shared" si="8"/>
        <v>68400</v>
      </c>
      <c r="K33" s="39">
        <f t="shared" si="9"/>
        <v>70100</v>
      </c>
      <c r="L33" s="39"/>
      <c r="M33" s="39"/>
      <c r="N33" s="39"/>
      <c r="O33" s="39">
        <f t="shared" si="11"/>
        <v>66500</v>
      </c>
      <c r="P33" s="39">
        <f t="shared" si="12"/>
        <v>68400</v>
      </c>
      <c r="Q33" s="39">
        <f t="shared" si="13"/>
        <v>70100</v>
      </c>
      <c r="R33" s="39"/>
      <c r="S33" s="39"/>
      <c r="T33" s="39"/>
      <c r="U33" s="39">
        <f t="shared" si="29"/>
        <v>66500</v>
      </c>
      <c r="V33" s="39">
        <f t="shared" si="30"/>
        <v>68400</v>
      </c>
      <c r="W33" s="39">
        <f t="shared" si="31"/>
        <v>70100</v>
      </c>
      <c r="X33" s="39"/>
      <c r="Y33" s="39"/>
      <c r="Z33" s="39"/>
      <c r="AA33" s="39">
        <f t="shared" si="33"/>
        <v>66500</v>
      </c>
      <c r="AB33" s="39">
        <f t="shared" si="34"/>
        <v>68400</v>
      </c>
      <c r="AC33" s="39">
        <f t="shared" si="35"/>
        <v>70100</v>
      </c>
      <c r="AD33" s="39"/>
      <c r="AE33" s="39"/>
      <c r="AF33" s="39"/>
      <c r="AG33" s="39">
        <f t="shared" si="37"/>
        <v>66500</v>
      </c>
      <c r="AH33" s="39">
        <f t="shared" si="38"/>
        <v>68400</v>
      </c>
      <c r="AI33" s="39">
        <f t="shared" si="39"/>
        <v>70100</v>
      </c>
      <c r="AJ33" s="39"/>
      <c r="AK33" s="39"/>
      <c r="AL33" s="39"/>
      <c r="AM33" s="39">
        <f t="shared" si="41"/>
        <v>66500</v>
      </c>
      <c r="AN33" s="39">
        <f t="shared" si="42"/>
        <v>68400</v>
      </c>
      <c r="AO33" s="39">
        <f t="shared" si="43"/>
        <v>70100</v>
      </c>
    </row>
    <row r="34" spans="1:41" ht="25.5" x14ac:dyDescent="0.2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7"/>
        <v>941200</v>
      </c>
      <c r="J34" s="39">
        <f t="shared" si="8"/>
        <v>967000</v>
      </c>
      <c r="K34" s="39">
        <f t="shared" si="9"/>
        <v>990100</v>
      </c>
      <c r="L34" s="49"/>
      <c r="M34" s="39"/>
      <c r="N34" s="39"/>
      <c r="O34" s="49">
        <f t="shared" si="11"/>
        <v>941200</v>
      </c>
      <c r="P34" s="39">
        <f t="shared" si="12"/>
        <v>967000</v>
      </c>
      <c r="Q34" s="39">
        <f t="shared" si="13"/>
        <v>990100</v>
      </c>
      <c r="R34" s="49"/>
      <c r="S34" s="39"/>
      <c r="T34" s="39"/>
      <c r="U34" s="49">
        <f t="shared" si="29"/>
        <v>941200</v>
      </c>
      <c r="V34" s="39">
        <f t="shared" si="30"/>
        <v>967000</v>
      </c>
      <c r="W34" s="39">
        <f t="shared" si="31"/>
        <v>990100</v>
      </c>
      <c r="X34" s="49"/>
      <c r="Y34" s="39"/>
      <c r="Z34" s="39"/>
      <c r="AA34" s="49">
        <f t="shared" si="33"/>
        <v>941200</v>
      </c>
      <c r="AB34" s="39">
        <f t="shared" si="34"/>
        <v>967000</v>
      </c>
      <c r="AC34" s="39">
        <f t="shared" si="35"/>
        <v>990100</v>
      </c>
      <c r="AD34" s="49"/>
      <c r="AE34" s="39"/>
      <c r="AF34" s="39"/>
      <c r="AG34" s="49">
        <f t="shared" si="37"/>
        <v>941200</v>
      </c>
      <c r="AH34" s="39">
        <f t="shared" si="38"/>
        <v>967000</v>
      </c>
      <c r="AI34" s="39">
        <f t="shared" si="39"/>
        <v>990100</v>
      </c>
      <c r="AJ34" s="49"/>
      <c r="AK34" s="39"/>
      <c r="AL34" s="39"/>
      <c r="AM34" s="49">
        <f t="shared" si="41"/>
        <v>941200</v>
      </c>
      <c r="AN34" s="39">
        <f t="shared" si="42"/>
        <v>967000</v>
      </c>
      <c r="AO34" s="39">
        <f t="shared" si="43"/>
        <v>990100</v>
      </c>
    </row>
    <row r="35" spans="1:41" ht="25.5" x14ac:dyDescent="0.2">
      <c r="A35" s="6" t="s">
        <v>2</v>
      </c>
      <c r="B35" s="21" t="s">
        <v>12</v>
      </c>
      <c r="C35" s="39">
        <f>SUM(C36:C37)</f>
        <v>8047581</v>
      </c>
      <c r="D35" s="39">
        <f t="shared" ref="D35:H35" si="62">SUM(D36:D37)</f>
        <v>5812600</v>
      </c>
      <c r="E35" s="39">
        <f t="shared" si="62"/>
        <v>5807600</v>
      </c>
      <c r="F35" s="39">
        <f t="shared" si="62"/>
        <v>0</v>
      </c>
      <c r="G35" s="39">
        <f t="shared" si="62"/>
        <v>0</v>
      </c>
      <c r="H35" s="39">
        <f t="shared" si="62"/>
        <v>0</v>
      </c>
      <c r="I35" s="39">
        <f t="shared" si="7"/>
        <v>8047581</v>
      </c>
      <c r="J35" s="39">
        <f t="shared" si="8"/>
        <v>5812600</v>
      </c>
      <c r="K35" s="39">
        <f t="shared" si="9"/>
        <v>5807600</v>
      </c>
      <c r="L35" s="39">
        <f t="shared" ref="L35:N35" si="63">SUM(L36:L37)</f>
        <v>0</v>
      </c>
      <c r="M35" s="39">
        <f t="shared" si="63"/>
        <v>0</v>
      </c>
      <c r="N35" s="39">
        <f t="shared" si="63"/>
        <v>0</v>
      </c>
      <c r="O35" s="39">
        <f t="shared" si="11"/>
        <v>8047581</v>
      </c>
      <c r="P35" s="39">
        <f t="shared" si="12"/>
        <v>5812600</v>
      </c>
      <c r="Q35" s="39">
        <f t="shared" si="13"/>
        <v>5807600</v>
      </c>
      <c r="R35" s="39">
        <f t="shared" ref="R35:T35" si="64">SUM(R36:R37)</f>
        <v>0</v>
      </c>
      <c r="S35" s="39">
        <f t="shared" si="64"/>
        <v>0</v>
      </c>
      <c r="T35" s="39">
        <f t="shared" si="64"/>
        <v>0</v>
      </c>
      <c r="U35" s="39">
        <f t="shared" si="29"/>
        <v>8047581</v>
      </c>
      <c r="V35" s="39">
        <f t="shared" si="30"/>
        <v>5812600</v>
      </c>
      <c r="W35" s="39">
        <f t="shared" si="31"/>
        <v>5807600</v>
      </c>
      <c r="X35" s="39">
        <f t="shared" ref="X35:Z35" si="65">SUM(X36:X37)</f>
        <v>0</v>
      </c>
      <c r="Y35" s="39">
        <f t="shared" si="65"/>
        <v>0</v>
      </c>
      <c r="Z35" s="39">
        <f t="shared" si="65"/>
        <v>0</v>
      </c>
      <c r="AA35" s="39">
        <f t="shared" si="33"/>
        <v>8047581</v>
      </c>
      <c r="AB35" s="39">
        <f t="shared" si="34"/>
        <v>5812600</v>
      </c>
      <c r="AC35" s="39">
        <f t="shared" si="35"/>
        <v>5807600</v>
      </c>
      <c r="AD35" s="39">
        <f t="shared" ref="AD35:AF35" si="66">SUM(AD36:AD37)</f>
        <v>0</v>
      </c>
      <c r="AE35" s="39">
        <f t="shared" si="66"/>
        <v>0</v>
      </c>
      <c r="AF35" s="39">
        <f t="shared" si="66"/>
        <v>0</v>
      </c>
      <c r="AG35" s="39">
        <f t="shared" si="37"/>
        <v>8047581</v>
      </c>
      <c r="AH35" s="39">
        <f t="shared" si="38"/>
        <v>5812600</v>
      </c>
      <c r="AI35" s="39">
        <f t="shared" si="39"/>
        <v>5807600</v>
      </c>
      <c r="AJ35" s="39">
        <f t="shared" ref="AJ35:AL35" si="67">SUM(AJ36:AJ37)</f>
        <v>0</v>
      </c>
      <c r="AK35" s="39">
        <f t="shared" si="67"/>
        <v>0</v>
      </c>
      <c r="AL35" s="39">
        <f t="shared" si="67"/>
        <v>0</v>
      </c>
      <c r="AM35" s="39">
        <f t="shared" si="41"/>
        <v>8047581</v>
      </c>
      <c r="AN35" s="39">
        <f t="shared" si="42"/>
        <v>5812600</v>
      </c>
      <c r="AO35" s="39">
        <f t="shared" si="43"/>
        <v>5807600</v>
      </c>
    </row>
    <row r="36" spans="1:41" ht="51" x14ac:dyDescent="0.2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7"/>
        <v>3947581</v>
      </c>
      <c r="J36" s="39">
        <f t="shared" si="8"/>
        <v>3504600</v>
      </c>
      <c r="K36" s="39">
        <f t="shared" si="9"/>
        <v>3504600</v>
      </c>
      <c r="L36" s="39"/>
      <c r="M36" s="39"/>
      <c r="N36" s="39"/>
      <c r="O36" s="39">
        <f t="shared" si="11"/>
        <v>3947581</v>
      </c>
      <c r="P36" s="39">
        <f t="shared" si="12"/>
        <v>3504600</v>
      </c>
      <c r="Q36" s="39">
        <f t="shared" si="13"/>
        <v>3504600</v>
      </c>
      <c r="R36" s="39"/>
      <c r="S36" s="39"/>
      <c r="T36" s="39"/>
      <c r="U36" s="39">
        <f t="shared" si="29"/>
        <v>3947581</v>
      </c>
      <c r="V36" s="39">
        <f t="shared" si="30"/>
        <v>3504600</v>
      </c>
      <c r="W36" s="39">
        <f t="shared" si="31"/>
        <v>3504600</v>
      </c>
      <c r="X36" s="39"/>
      <c r="Y36" s="39"/>
      <c r="Z36" s="39"/>
      <c r="AA36" s="39">
        <f t="shared" si="33"/>
        <v>3947581</v>
      </c>
      <c r="AB36" s="39">
        <f t="shared" si="34"/>
        <v>3504600</v>
      </c>
      <c r="AC36" s="39">
        <f t="shared" si="35"/>
        <v>3504600</v>
      </c>
      <c r="AD36" s="39"/>
      <c r="AE36" s="39"/>
      <c r="AF36" s="39"/>
      <c r="AG36" s="39">
        <f t="shared" si="37"/>
        <v>3947581</v>
      </c>
      <c r="AH36" s="39">
        <f t="shared" si="38"/>
        <v>3504600</v>
      </c>
      <c r="AI36" s="39">
        <f t="shared" si="39"/>
        <v>3504600</v>
      </c>
      <c r="AJ36" s="39"/>
      <c r="AK36" s="39"/>
      <c r="AL36" s="39"/>
      <c r="AM36" s="39">
        <f t="shared" si="41"/>
        <v>3947581</v>
      </c>
      <c r="AN36" s="39">
        <f t="shared" si="42"/>
        <v>3504600</v>
      </c>
      <c r="AO36" s="39">
        <f t="shared" si="43"/>
        <v>3504600</v>
      </c>
    </row>
    <row r="37" spans="1:41" ht="51" x14ac:dyDescent="0.2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7"/>
        <v>4100000</v>
      </c>
      <c r="J37" s="39">
        <f t="shared" si="8"/>
        <v>2308000</v>
      </c>
      <c r="K37" s="39">
        <f t="shared" si="9"/>
        <v>2303000</v>
      </c>
      <c r="L37" s="39"/>
      <c r="M37" s="39"/>
      <c r="N37" s="39"/>
      <c r="O37" s="39">
        <f t="shared" si="11"/>
        <v>4100000</v>
      </c>
      <c r="P37" s="39">
        <f t="shared" si="12"/>
        <v>2308000</v>
      </c>
      <c r="Q37" s="39">
        <f t="shared" si="13"/>
        <v>2303000</v>
      </c>
      <c r="R37" s="39"/>
      <c r="S37" s="39"/>
      <c r="T37" s="39"/>
      <c r="U37" s="39">
        <f t="shared" si="29"/>
        <v>4100000</v>
      </c>
      <c r="V37" s="39">
        <f t="shared" si="30"/>
        <v>2308000</v>
      </c>
      <c r="W37" s="39">
        <f t="shared" si="31"/>
        <v>2303000</v>
      </c>
      <c r="X37" s="39"/>
      <c r="Y37" s="39"/>
      <c r="Z37" s="39"/>
      <c r="AA37" s="39">
        <f t="shared" si="33"/>
        <v>4100000</v>
      </c>
      <c r="AB37" s="39">
        <f t="shared" si="34"/>
        <v>2308000</v>
      </c>
      <c r="AC37" s="39">
        <f t="shared" si="35"/>
        <v>2303000</v>
      </c>
      <c r="AD37" s="39"/>
      <c r="AE37" s="39"/>
      <c r="AF37" s="39"/>
      <c r="AG37" s="39">
        <f t="shared" si="37"/>
        <v>4100000</v>
      </c>
      <c r="AH37" s="39">
        <f t="shared" si="38"/>
        <v>2308000</v>
      </c>
      <c r="AI37" s="39">
        <f t="shared" si="39"/>
        <v>2303000</v>
      </c>
      <c r="AJ37" s="39"/>
      <c r="AK37" s="39"/>
      <c r="AL37" s="39"/>
      <c r="AM37" s="39">
        <f t="shared" si="41"/>
        <v>4100000</v>
      </c>
      <c r="AN37" s="39">
        <f t="shared" si="42"/>
        <v>2308000</v>
      </c>
      <c r="AO37" s="39">
        <f t="shared" si="43"/>
        <v>2303000</v>
      </c>
    </row>
    <row r="38" spans="1:41" ht="18.75" customHeight="1" x14ac:dyDescent="0.2">
      <c r="A38" s="31" t="s">
        <v>5</v>
      </c>
      <c r="B38" s="32" t="s">
        <v>13</v>
      </c>
      <c r="C38" s="45">
        <f>SUM(C39:C39)</f>
        <v>10719000</v>
      </c>
      <c r="D38" s="45">
        <f t="shared" ref="D38:H38" si="68">SUM(D39:D39)</f>
        <v>10719000</v>
      </c>
      <c r="E38" s="45">
        <f t="shared" si="68"/>
        <v>10719000</v>
      </c>
      <c r="F38" s="45">
        <f t="shared" si="68"/>
        <v>0</v>
      </c>
      <c r="G38" s="45">
        <f t="shared" si="68"/>
        <v>0</v>
      </c>
      <c r="H38" s="45">
        <f t="shared" si="68"/>
        <v>0</v>
      </c>
      <c r="I38" s="45">
        <f t="shared" si="7"/>
        <v>10719000</v>
      </c>
      <c r="J38" s="45">
        <f t="shared" si="8"/>
        <v>10719000</v>
      </c>
      <c r="K38" s="45">
        <f t="shared" si="9"/>
        <v>10719000</v>
      </c>
      <c r="L38" s="45">
        <f t="shared" ref="L38:N38" si="69">SUM(L39:L39)</f>
        <v>0</v>
      </c>
      <c r="M38" s="45">
        <f t="shared" si="69"/>
        <v>0</v>
      </c>
      <c r="N38" s="45">
        <f t="shared" si="69"/>
        <v>0</v>
      </c>
      <c r="O38" s="45">
        <f t="shared" si="11"/>
        <v>10719000</v>
      </c>
      <c r="P38" s="45">
        <f t="shared" si="12"/>
        <v>10719000</v>
      </c>
      <c r="Q38" s="45">
        <f t="shared" si="13"/>
        <v>10719000</v>
      </c>
      <c r="R38" s="45">
        <f t="shared" ref="R38:T38" si="70">SUM(R39:R39)</f>
        <v>0</v>
      </c>
      <c r="S38" s="45">
        <f t="shared" si="70"/>
        <v>0</v>
      </c>
      <c r="T38" s="45">
        <f t="shared" si="70"/>
        <v>0</v>
      </c>
      <c r="U38" s="45">
        <f t="shared" si="29"/>
        <v>10719000</v>
      </c>
      <c r="V38" s="45">
        <f t="shared" si="30"/>
        <v>10719000</v>
      </c>
      <c r="W38" s="45">
        <f t="shared" si="31"/>
        <v>10719000</v>
      </c>
      <c r="X38" s="45">
        <f t="shared" ref="X38:Z38" si="71">SUM(X39:X39)</f>
        <v>0</v>
      </c>
      <c r="Y38" s="45">
        <f t="shared" si="71"/>
        <v>0</v>
      </c>
      <c r="Z38" s="45">
        <f t="shared" si="71"/>
        <v>0</v>
      </c>
      <c r="AA38" s="45">
        <f t="shared" si="33"/>
        <v>10719000</v>
      </c>
      <c r="AB38" s="45">
        <f t="shared" si="34"/>
        <v>10719000</v>
      </c>
      <c r="AC38" s="45">
        <f t="shared" si="35"/>
        <v>10719000</v>
      </c>
      <c r="AD38" s="45">
        <f t="shared" ref="AD38:AF38" si="72">SUM(AD39:AD39)</f>
        <v>0</v>
      </c>
      <c r="AE38" s="45">
        <f t="shared" si="72"/>
        <v>0</v>
      </c>
      <c r="AF38" s="45">
        <f t="shared" si="72"/>
        <v>0</v>
      </c>
      <c r="AG38" s="45">
        <f t="shared" si="37"/>
        <v>10719000</v>
      </c>
      <c r="AH38" s="45">
        <f t="shared" si="38"/>
        <v>10719000</v>
      </c>
      <c r="AI38" s="45">
        <f t="shared" si="39"/>
        <v>10719000</v>
      </c>
      <c r="AJ38" s="45">
        <f t="shared" ref="AJ38:AL38" si="73">SUM(AJ39:AJ39)</f>
        <v>0</v>
      </c>
      <c r="AK38" s="45">
        <f t="shared" si="73"/>
        <v>0</v>
      </c>
      <c r="AL38" s="45">
        <f t="shared" si="73"/>
        <v>0</v>
      </c>
      <c r="AM38" s="45">
        <f t="shared" si="41"/>
        <v>10719000</v>
      </c>
      <c r="AN38" s="45">
        <f t="shared" si="42"/>
        <v>10719000</v>
      </c>
      <c r="AO38" s="45">
        <f t="shared" si="43"/>
        <v>10719000</v>
      </c>
    </row>
    <row r="39" spans="1:41" x14ac:dyDescent="0.2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7"/>
        <v>10719000</v>
      </c>
      <c r="J39" s="49">
        <f t="shared" si="8"/>
        <v>10719000</v>
      </c>
      <c r="K39" s="49">
        <f t="shared" si="9"/>
        <v>10719000</v>
      </c>
      <c r="L39" s="49"/>
      <c r="M39" s="49"/>
      <c r="N39" s="49"/>
      <c r="O39" s="49">
        <f t="shared" si="11"/>
        <v>10719000</v>
      </c>
      <c r="P39" s="49">
        <f t="shared" si="12"/>
        <v>10719000</v>
      </c>
      <c r="Q39" s="49">
        <f t="shared" si="13"/>
        <v>10719000</v>
      </c>
      <c r="R39" s="49"/>
      <c r="S39" s="49"/>
      <c r="T39" s="49"/>
      <c r="U39" s="49">
        <f t="shared" si="29"/>
        <v>10719000</v>
      </c>
      <c r="V39" s="49">
        <f t="shared" si="30"/>
        <v>10719000</v>
      </c>
      <c r="W39" s="49">
        <f t="shared" si="31"/>
        <v>10719000</v>
      </c>
      <c r="X39" s="49"/>
      <c r="Y39" s="49"/>
      <c r="Z39" s="49"/>
      <c r="AA39" s="49">
        <f t="shared" si="33"/>
        <v>10719000</v>
      </c>
      <c r="AB39" s="49">
        <f t="shared" si="34"/>
        <v>10719000</v>
      </c>
      <c r="AC39" s="49">
        <f t="shared" si="35"/>
        <v>10719000</v>
      </c>
      <c r="AD39" s="49"/>
      <c r="AE39" s="49"/>
      <c r="AF39" s="49"/>
      <c r="AG39" s="49">
        <f t="shared" si="37"/>
        <v>10719000</v>
      </c>
      <c r="AH39" s="49">
        <f t="shared" si="38"/>
        <v>10719000</v>
      </c>
      <c r="AI39" s="49">
        <f t="shared" si="39"/>
        <v>10719000</v>
      </c>
      <c r="AJ39" s="49"/>
      <c r="AK39" s="49"/>
      <c r="AL39" s="49"/>
      <c r="AM39" s="49">
        <f t="shared" si="41"/>
        <v>10719000</v>
      </c>
      <c r="AN39" s="49">
        <f t="shared" si="42"/>
        <v>10719000</v>
      </c>
      <c r="AO39" s="49">
        <f t="shared" si="43"/>
        <v>10719000</v>
      </c>
    </row>
    <row r="40" spans="1:41" ht="18.75" customHeight="1" x14ac:dyDescent="0.2">
      <c r="A40" s="8" t="s">
        <v>66</v>
      </c>
      <c r="B40" s="21" t="s">
        <v>42</v>
      </c>
      <c r="C40" s="39">
        <f>SUM(C41:C42)</f>
        <v>4067900</v>
      </c>
      <c r="D40" s="39">
        <f t="shared" ref="D40:H40" si="74">SUM(D41:D42)</f>
        <v>3958300</v>
      </c>
      <c r="E40" s="39">
        <f t="shared" si="74"/>
        <v>3958300</v>
      </c>
      <c r="F40" s="39">
        <f t="shared" si="74"/>
        <v>0</v>
      </c>
      <c r="G40" s="39">
        <f t="shared" si="74"/>
        <v>0</v>
      </c>
      <c r="H40" s="39">
        <f t="shared" si="74"/>
        <v>0</v>
      </c>
      <c r="I40" s="39">
        <f t="shared" si="7"/>
        <v>4067900</v>
      </c>
      <c r="J40" s="39">
        <f t="shared" si="8"/>
        <v>3958300</v>
      </c>
      <c r="K40" s="39">
        <f t="shared" si="9"/>
        <v>3958300</v>
      </c>
      <c r="L40" s="39">
        <f t="shared" ref="L40:N40" si="75">SUM(L41:L42)</f>
        <v>379507.29</v>
      </c>
      <c r="M40" s="39">
        <f t="shared" si="75"/>
        <v>0</v>
      </c>
      <c r="N40" s="39">
        <f t="shared" si="75"/>
        <v>0</v>
      </c>
      <c r="O40" s="39">
        <f t="shared" si="11"/>
        <v>4447407.29</v>
      </c>
      <c r="P40" s="39">
        <f t="shared" si="12"/>
        <v>3958300</v>
      </c>
      <c r="Q40" s="39">
        <f t="shared" si="13"/>
        <v>3958300</v>
      </c>
      <c r="R40" s="39">
        <f t="shared" ref="R40:T40" si="76">SUM(R41:R42)</f>
        <v>0</v>
      </c>
      <c r="S40" s="39">
        <f t="shared" si="76"/>
        <v>0</v>
      </c>
      <c r="T40" s="39">
        <f t="shared" si="76"/>
        <v>0</v>
      </c>
      <c r="U40" s="39">
        <f t="shared" si="29"/>
        <v>4447407.29</v>
      </c>
      <c r="V40" s="39">
        <f t="shared" si="30"/>
        <v>3958300</v>
      </c>
      <c r="W40" s="39">
        <f t="shared" si="31"/>
        <v>3958300</v>
      </c>
      <c r="X40" s="39">
        <f t="shared" ref="X40:Z40" si="77">SUM(X41:X42)</f>
        <v>0</v>
      </c>
      <c r="Y40" s="39">
        <f t="shared" si="77"/>
        <v>0</v>
      </c>
      <c r="Z40" s="39">
        <f t="shared" si="77"/>
        <v>0</v>
      </c>
      <c r="AA40" s="39">
        <f t="shared" si="33"/>
        <v>4447407.29</v>
      </c>
      <c r="AB40" s="39">
        <f t="shared" si="34"/>
        <v>3958300</v>
      </c>
      <c r="AC40" s="39">
        <f t="shared" si="35"/>
        <v>3958300</v>
      </c>
      <c r="AD40" s="39">
        <f t="shared" ref="AD40:AF40" si="78">SUM(AD41:AD42)</f>
        <v>0</v>
      </c>
      <c r="AE40" s="39">
        <f t="shared" si="78"/>
        <v>0</v>
      </c>
      <c r="AF40" s="39">
        <f t="shared" si="78"/>
        <v>0</v>
      </c>
      <c r="AG40" s="39">
        <f t="shared" si="37"/>
        <v>4447407.29</v>
      </c>
      <c r="AH40" s="39">
        <f t="shared" si="38"/>
        <v>3958300</v>
      </c>
      <c r="AI40" s="39">
        <f t="shared" si="39"/>
        <v>3958300</v>
      </c>
      <c r="AJ40" s="39">
        <f t="shared" ref="AJ40:AL40" si="79">SUM(AJ41:AJ42)</f>
        <v>0</v>
      </c>
      <c r="AK40" s="39">
        <f t="shared" si="79"/>
        <v>0</v>
      </c>
      <c r="AL40" s="39">
        <f t="shared" si="79"/>
        <v>0</v>
      </c>
      <c r="AM40" s="39">
        <f t="shared" si="41"/>
        <v>4447407.29</v>
      </c>
      <c r="AN40" s="39">
        <f t="shared" si="42"/>
        <v>3958300</v>
      </c>
      <c r="AO40" s="39">
        <f t="shared" si="43"/>
        <v>3958300</v>
      </c>
    </row>
    <row r="41" spans="1:41" x14ac:dyDescent="0.2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7"/>
        <v>1233000</v>
      </c>
      <c r="J41" s="46">
        <f t="shared" si="8"/>
        <v>1276300</v>
      </c>
      <c r="K41" s="46">
        <f t="shared" si="9"/>
        <v>1276300</v>
      </c>
      <c r="L41" s="46">
        <v>379507.29</v>
      </c>
      <c r="M41" s="46"/>
      <c r="N41" s="46"/>
      <c r="O41" s="46">
        <f t="shared" si="11"/>
        <v>1612507.29</v>
      </c>
      <c r="P41" s="46">
        <f t="shared" si="12"/>
        <v>1276300</v>
      </c>
      <c r="Q41" s="46">
        <f t="shared" si="13"/>
        <v>1276300</v>
      </c>
      <c r="R41" s="46"/>
      <c r="S41" s="46"/>
      <c r="T41" s="46"/>
      <c r="U41" s="46">
        <f t="shared" si="29"/>
        <v>1612507.29</v>
      </c>
      <c r="V41" s="46">
        <f t="shared" si="30"/>
        <v>1276300</v>
      </c>
      <c r="W41" s="46">
        <f t="shared" si="31"/>
        <v>1276300</v>
      </c>
      <c r="X41" s="46"/>
      <c r="Y41" s="46"/>
      <c r="Z41" s="46"/>
      <c r="AA41" s="46">
        <f t="shared" si="33"/>
        <v>1612507.29</v>
      </c>
      <c r="AB41" s="46">
        <f t="shared" si="34"/>
        <v>1276300</v>
      </c>
      <c r="AC41" s="46">
        <f t="shared" si="35"/>
        <v>1276300</v>
      </c>
      <c r="AD41" s="46"/>
      <c r="AE41" s="46"/>
      <c r="AF41" s="46"/>
      <c r="AG41" s="46">
        <f t="shared" si="37"/>
        <v>1612507.29</v>
      </c>
      <c r="AH41" s="46">
        <f t="shared" si="38"/>
        <v>1276300</v>
      </c>
      <c r="AI41" s="46">
        <f t="shared" si="39"/>
        <v>1276300</v>
      </c>
      <c r="AJ41" s="46"/>
      <c r="AK41" s="46"/>
      <c r="AL41" s="46"/>
      <c r="AM41" s="46">
        <f t="shared" si="41"/>
        <v>1612507.29</v>
      </c>
      <c r="AN41" s="46">
        <f t="shared" si="42"/>
        <v>1276300</v>
      </c>
      <c r="AO41" s="46">
        <f t="shared" si="43"/>
        <v>1276300</v>
      </c>
    </row>
    <row r="42" spans="1:41" x14ac:dyDescent="0.2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7"/>
        <v>2834900</v>
      </c>
      <c r="J42" s="39">
        <f t="shared" si="8"/>
        <v>2682000</v>
      </c>
      <c r="K42" s="39">
        <f t="shared" si="9"/>
        <v>2682000</v>
      </c>
      <c r="L42" s="39"/>
      <c r="M42" s="39"/>
      <c r="N42" s="39"/>
      <c r="O42" s="39">
        <f t="shared" si="11"/>
        <v>2834900</v>
      </c>
      <c r="P42" s="39">
        <f t="shared" si="12"/>
        <v>2682000</v>
      </c>
      <c r="Q42" s="39">
        <f t="shared" si="13"/>
        <v>2682000</v>
      </c>
      <c r="R42" s="39"/>
      <c r="S42" s="39"/>
      <c r="T42" s="39"/>
      <c r="U42" s="39">
        <f t="shared" si="29"/>
        <v>2834900</v>
      </c>
      <c r="V42" s="39">
        <f t="shared" si="30"/>
        <v>2682000</v>
      </c>
      <c r="W42" s="39">
        <f t="shared" si="31"/>
        <v>2682000</v>
      </c>
      <c r="X42" s="39"/>
      <c r="Y42" s="39"/>
      <c r="Z42" s="39"/>
      <c r="AA42" s="39">
        <f t="shared" si="33"/>
        <v>2834900</v>
      </c>
      <c r="AB42" s="39">
        <f t="shared" si="34"/>
        <v>2682000</v>
      </c>
      <c r="AC42" s="39">
        <f t="shared" si="35"/>
        <v>2682000</v>
      </c>
      <c r="AD42" s="39"/>
      <c r="AE42" s="39"/>
      <c r="AF42" s="39"/>
      <c r="AG42" s="39">
        <f t="shared" si="37"/>
        <v>2834900</v>
      </c>
      <c r="AH42" s="39">
        <f t="shared" si="38"/>
        <v>2682000</v>
      </c>
      <c r="AI42" s="39">
        <f t="shared" si="39"/>
        <v>2682000</v>
      </c>
      <c r="AJ42" s="39"/>
      <c r="AK42" s="39"/>
      <c r="AL42" s="39"/>
      <c r="AM42" s="39">
        <f t="shared" si="41"/>
        <v>2834900</v>
      </c>
      <c r="AN42" s="39">
        <f t="shared" si="42"/>
        <v>2682000</v>
      </c>
      <c r="AO42" s="39">
        <f t="shared" si="43"/>
        <v>2682000</v>
      </c>
    </row>
    <row r="43" spans="1:41" ht="18.75" customHeight="1" x14ac:dyDescent="0.2">
      <c r="A43" s="15" t="s">
        <v>26</v>
      </c>
      <c r="B43" s="23" t="s">
        <v>27</v>
      </c>
      <c r="C43" s="39">
        <f>SUM(C44:C45)</f>
        <v>1385494</v>
      </c>
      <c r="D43" s="39">
        <f t="shared" ref="D43:H43" si="80">SUM(D44:D45)</f>
        <v>620000</v>
      </c>
      <c r="E43" s="39">
        <f t="shared" si="80"/>
        <v>675000</v>
      </c>
      <c r="F43" s="39">
        <f t="shared" si="80"/>
        <v>0</v>
      </c>
      <c r="G43" s="39">
        <f t="shared" si="80"/>
        <v>0</v>
      </c>
      <c r="H43" s="39">
        <f t="shared" si="80"/>
        <v>0</v>
      </c>
      <c r="I43" s="39">
        <f t="shared" si="7"/>
        <v>1385494</v>
      </c>
      <c r="J43" s="39">
        <f t="shared" si="8"/>
        <v>620000</v>
      </c>
      <c r="K43" s="39">
        <f t="shared" si="9"/>
        <v>675000</v>
      </c>
      <c r="L43" s="39">
        <f t="shared" ref="L43:N43" si="81">SUM(L44:L45)</f>
        <v>0</v>
      </c>
      <c r="M43" s="39">
        <f t="shared" si="81"/>
        <v>0</v>
      </c>
      <c r="N43" s="39">
        <f t="shared" si="81"/>
        <v>0</v>
      </c>
      <c r="O43" s="39">
        <f t="shared" si="11"/>
        <v>1385494</v>
      </c>
      <c r="P43" s="39">
        <f t="shared" si="12"/>
        <v>620000</v>
      </c>
      <c r="Q43" s="39">
        <f t="shared" si="13"/>
        <v>675000</v>
      </c>
      <c r="R43" s="39">
        <f t="shared" ref="R43:T43" si="82">SUM(R44:R45)</f>
        <v>0</v>
      </c>
      <c r="S43" s="39">
        <f t="shared" si="82"/>
        <v>0</v>
      </c>
      <c r="T43" s="39">
        <f t="shared" si="82"/>
        <v>0</v>
      </c>
      <c r="U43" s="39">
        <f t="shared" si="29"/>
        <v>1385494</v>
      </c>
      <c r="V43" s="39">
        <f t="shared" si="30"/>
        <v>620000</v>
      </c>
      <c r="W43" s="39">
        <f t="shared" si="31"/>
        <v>675000</v>
      </c>
      <c r="X43" s="39">
        <f t="shared" ref="X43:Z43" si="83">SUM(X44:X45)</f>
        <v>0</v>
      </c>
      <c r="Y43" s="39">
        <f t="shared" si="83"/>
        <v>0</v>
      </c>
      <c r="Z43" s="39">
        <f t="shared" si="83"/>
        <v>0</v>
      </c>
      <c r="AA43" s="39">
        <f t="shared" si="33"/>
        <v>1385494</v>
      </c>
      <c r="AB43" s="39">
        <f t="shared" si="34"/>
        <v>620000</v>
      </c>
      <c r="AC43" s="39">
        <f t="shared" si="35"/>
        <v>675000</v>
      </c>
      <c r="AD43" s="39">
        <f t="shared" ref="AD43:AF43" si="84">SUM(AD44:AD45)</f>
        <v>0</v>
      </c>
      <c r="AE43" s="39">
        <f t="shared" si="84"/>
        <v>0</v>
      </c>
      <c r="AF43" s="39">
        <f t="shared" si="84"/>
        <v>0</v>
      </c>
      <c r="AG43" s="39">
        <f t="shared" si="37"/>
        <v>1385494</v>
      </c>
      <c r="AH43" s="39">
        <f t="shared" si="38"/>
        <v>620000</v>
      </c>
      <c r="AI43" s="39">
        <f t="shared" si="39"/>
        <v>675000</v>
      </c>
      <c r="AJ43" s="39">
        <f t="shared" ref="AJ43:AL43" si="85">SUM(AJ44:AJ45)</f>
        <v>0</v>
      </c>
      <c r="AK43" s="39">
        <f t="shared" si="85"/>
        <v>0</v>
      </c>
      <c r="AL43" s="39">
        <f t="shared" si="85"/>
        <v>0</v>
      </c>
      <c r="AM43" s="39">
        <f t="shared" si="41"/>
        <v>1385494</v>
      </c>
      <c r="AN43" s="39">
        <f t="shared" si="42"/>
        <v>620000</v>
      </c>
      <c r="AO43" s="39">
        <f t="shared" si="43"/>
        <v>675000</v>
      </c>
    </row>
    <row r="44" spans="1:41" ht="51" x14ac:dyDescent="0.2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7"/>
        <v>956632</v>
      </c>
      <c r="J44" s="39">
        <f t="shared" si="8"/>
        <v>450000</v>
      </c>
      <c r="K44" s="39">
        <f t="shared" si="9"/>
        <v>500000</v>
      </c>
      <c r="L44" s="39"/>
      <c r="M44" s="39"/>
      <c r="N44" s="39"/>
      <c r="O44" s="39">
        <f t="shared" si="11"/>
        <v>956632</v>
      </c>
      <c r="P44" s="39">
        <f t="shared" si="12"/>
        <v>450000</v>
      </c>
      <c r="Q44" s="39">
        <f t="shared" si="13"/>
        <v>500000</v>
      </c>
      <c r="R44" s="39"/>
      <c r="S44" s="39"/>
      <c r="T44" s="39"/>
      <c r="U44" s="39">
        <f t="shared" si="29"/>
        <v>956632</v>
      </c>
      <c r="V44" s="39">
        <f t="shared" si="30"/>
        <v>450000</v>
      </c>
      <c r="W44" s="39">
        <f t="shared" si="31"/>
        <v>500000</v>
      </c>
      <c r="X44" s="39"/>
      <c r="Y44" s="39"/>
      <c r="Z44" s="39"/>
      <c r="AA44" s="39">
        <f t="shared" si="33"/>
        <v>956632</v>
      </c>
      <c r="AB44" s="39">
        <f t="shared" si="34"/>
        <v>450000</v>
      </c>
      <c r="AC44" s="39">
        <f t="shared" si="35"/>
        <v>500000</v>
      </c>
      <c r="AD44" s="39"/>
      <c r="AE44" s="39"/>
      <c r="AF44" s="39"/>
      <c r="AG44" s="39">
        <f t="shared" si="37"/>
        <v>956632</v>
      </c>
      <c r="AH44" s="39">
        <f t="shared" si="38"/>
        <v>450000</v>
      </c>
      <c r="AI44" s="39">
        <f t="shared" si="39"/>
        <v>500000</v>
      </c>
      <c r="AJ44" s="39"/>
      <c r="AK44" s="39"/>
      <c r="AL44" s="39"/>
      <c r="AM44" s="39">
        <f t="shared" si="41"/>
        <v>956632</v>
      </c>
      <c r="AN44" s="39">
        <f t="shared" si="42"/>
        <v>450000</v>
      </c>
      <c r="AO44" s="39">
        <f t="shared" si="43"/>
        <v>500000</v>
      </c>
    </row>
    <row r="45" spans="1:41" ht="25.5" x14ac:dyDescent="0.2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7"/>
        <v>428862</v>
      </c>
      <c r="J45" s="39">
        <f t="shared" si="8"/>
        <v>170000</v>
      </c>
      <c r="K45" s="39">
        <f t="shared" si="9"/>
        <v>175000</v>
      </c>
      <c r="L45" s="39"/>
      <c r="M45" s="39"/>
      <c r="N45" s="39"/>
      <c r="O45" s="39">
        <f t="shared" si="11"/>
        <v>428862</v>
      </c>
      <c r="P45" s="39">
        <f t="shared" si="12"/>
        <v>170000</v>
      </c>
      <c r="Q45" s="39">
        <f t="shared" si="13"/>
        <v>175000</v>
      </c>
      <c r="R45" s="39"/>
      <c r="S45" s="39"/>
      <c r="T45" s="39"/>
      <c r="U45" s="39">
        <f t="shared" si="29"/>
        <v>428862</v>
      </c>
      <c r="V45" s="39">
        <f t="shared" si="30"/>
        <v>170000</v>
      </c>
      <c r="W45" s="39">
        <f t="shared" si="31"/>
        <v>175000</v>
      </c>
      <c r="X45" s="39"/>
      <c r="Y45" s="39"/>
      <c r="Z45" s="39"/>
      <c r="AA45" s="39">
        <f t="shared" si="33"/>
        <v>428862</v>
      </c>
      <c r="AB45" s="39">
        <f t="shared" si="34"/>
        <v>170000</v>
      </c>
      <c r="AC45" s="39">
        <f t="shared" si="35"/>
        <v>175000</v>
      </c>
      <c r="AD45" s="39"/>
      <c r="AE45" s="39"/>
      <c r="AF45" s="39"/>
      <c r="AG45" s="39">
        <f t="shared" si="37"/>
        <v>428862</v>
      </c>
      <c r="AH45" s="39">
        <f t="shared" si="38"/>
        <v>170000</v>
      </c>
      <c r="AI45" s="39">
        <f t="shared" si="39"/>
        <v>175000</v>
      </c>
      <c r="AJ45" s="39"/>
      <c r="AK45" s="39"/>
      <c r="AL45" s="39"/>
      <c r="AM45" s="39">
        <f t="shared" si="41"/>
        <v>428862</v>
      </c>
      <c r="AN45" s="39">
        <f t="shared" si="42"/>
        <v>170000</v>
      </c>
      <c r="AO45" s="39">
        <f t="shared" si="43"/>
        <v>175000</v>
      </c>
    </row>
    <row r="46" spans="1:41" ht="18.75" customHeight="1" x14ac:dyDescent="0.2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86">SUM(F47:F48)</f>
        <v>0</v>
      </c>
      <c r="G46" s="39">
        <f t="shared" si="86"/>
        <v>0</v>
      </c>
      <c r="H46" s="39">
        <f t="shared" si="86"/>
        <v>0</v>
      </c>
      <c r="I46" s="39">
        <f t="shared" si="7"/>
        <v>611000</v>
      </c>
      <c r="J46" s="39">
        <f t="shared" si="8"/>
        <v>450000</v>
      </c>
      <c r="K46" s="39">
        <f t="shared" si="9"/>
        <v>450000</v>
      </c>
      <c r="L46" s="39">
        <f t="shared" ref="L46:N46" si="87">SUM(L47:L48)</f>
        <v>0</v>
      </c>
      <c r="M46" s="39">
        <f t="shared" si="87"/>
        <v>0</v>
      </c>
      <c r="N46" s="39">
        <f t="shared" si="87"/>
        <v>0</v>
      </c>
      <c r="O46" s="39">
        <f t="shared" si="11"/>
        <v>611000</v>
      </c>
      <c r="P46" s="39">
        <f t="shared" si="12"/>
        <v>450000</v>
      </c>
      <c r="Q46" s="39">
        <f t="shared" si="13"/>
        <v>450000</v>
      </c>
      <c r="R46" s="39">
        <f t="shared" ref="R46:T46" si="88">SUM(R47:R48)</f>
        <v>0</v>
      </c>
      <c r="S46" s="39">
        <f t="shared" si="88"/>
        <v>0</v>
      </c>
      <c r="T46" s="39">
        <f t="shared" si="88"/>
        <v>0</v>
      </c>
      <c r="U46" s="39">
        <f t="shared" si="29"/>
        <v>611000</v>
      </c>
      <c r="V46" s="39">
        <f t="shared" si="30"/>
        <v>450000</v>
      </c>
      <c r="W46" s="39">
        <f t="shared" si="31"/>
        <v>450000</v>
      </c>
      <c r="X46" s="39">
        <f t="shared" ref="X46:Z46" si="89">SUM(X47:X48)</f>
        <v>0</v>
      </c>
      <c r="Y46" s="39">
        <f t="shared" si="89"/>
        <v>0</v>
      </c>
      <c r="Z46" s="39">
        <f t="shared" si="89"/>
        <v>0</v>
      </c>
      <c r="AA46" s="39">
        <f t="shared" si="33"/>
        <v>611000</v>
      </c>
      <c r="AB46" s="39">
        <f t="shared" si="34"/>
        <v>450000</v>
      </c>
      <c r="AC46" s="39">
        <f t="shared" si="35"/>
        <v>450000</v>
      </c>
      <c r="AD46" s="39">
        <f t="shared" ref="AD46:AF46" si="90">SUM(AD47:AD48)</f>
        <v>0</v>
      </c>
      <c r="AE46" s="39">
        <f t="shared" si="90"/>
        <v>0</v>
      </c>
      <c r="AF46" s="39">
        <f t="shared" si="90"/>
        <v>0</v>
      </c>
      <c r="AG46" s="39">
        <f t="shared" si="37"/>
        <v>611000</v>
      </c>
      <c r="AH46" s="39">
        <f t="shared" si="38"/>
        <v>450000</v>
      </c>
      <c r="AI46" s="39">
        <f t="shared" si="39"/>
        <v>450000</v>
      </c>
      <c r="AJ46" s="39">
        <f t="shared" ref="AJ46:AL46" si="91">SUM(AJ47:AJ48)</f>
        <v>0</v>
      </c>
      <c r="AK46" s="39">
        <f t="shared" si="91"/>
        <v>0</v>
      </c>
      <c r="AL46" s="39">
        <f t="shared" si="91"/>
        <v>0</v>
      </c>
      <c r="AM46" s="39">
        <f t="shared" si="41"/>
        <v>611000</v>
      </c>
      <c r="AN46" s="39">
        <f t="shared" si="42"/>
        <v>450000</v>
      </c>
      <c r="AO46" s="39">
        <f t="shared" si="43"/>
        <v>450000</v>
      </c>
    </row>
    <row r="47" spans="1:41" ht="25.5" x14ac:dyDescent="0.2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7"/>
        <v>477900</v>
      </c>
      <c r="J47" s="39">
        <f t="shared" si="8"/>
        <v>450000</v>
      </c>
      <c r="K47" s="39">
        <f t="shared" si="9"/>
        <v>450000</v>
      </c>
      <c r="L47" s="39">
        <v>-357900</v>
      </c>
      <c r="M47" s="39"/>
      <c r="N47" s="39"/>
      <c r="O47" s="39">
        <f t="shared" si="11"/>
        <v>120000</v>
      </c>
      <c r="P47" s="39">
        <f t="shared" si="12"/>
        <v>450000</v>
      </c>
      <c r="Q47" s="39">
        <f t="shared" si="13"/>
        <v>450000</v>
      </c>
      <c r="R47" s="39"/>
      <c r="S47" s="39"/>
      <c r="T47" s="39"/>
      <c r="U47" s="39">
        <f t="shared" si="29"/>
        <v>120000</v>
      </c>
      <c r="V47" s="39">
        <f t="shared" si="30"/>
        <v>450000</v>
      </c>
      <c r="W47" s="39">
        <f t="shared" si="31"/>
        <v>450000</v>
      </c>
      <c r="X47" s="39"/>
      <c r="Y47" s="39"/>
      <c r="Z47" s="39"/>
      <c r="AA47" s="39">
        <f t="shared" si="33"/>
        <v>120000</v>
      </c>
      <c r="AB47" s="39">
        <f t="shared" si="34"/>
        <v>450000</v>
      </c>
      <c r="AC47" s="39">
        <f t="shared" si="35"/>
        <v>450000</v>
      </c>
      <c r="AD47" s="39"/>
      <c r="AE47" s="39"/>
      <c r="AF47" s="39"/>
      <c r="AG47" s="39">
        <f t="shared" si="37"/>
        <v>120000</v>
      </c>
      <c r="AH47" s="39">
        <f t="shared" si="38"/>
        <v>450000</v>
      </c>
      <c r="AI47" s="39">
        <f t="shared" si="39"/>
        <v>450000</v>
      </c>
      <c r="AJ47" s="39"/>
      <c r="AK47" s="39"/>
      <c r="AL47" s="39"/>
      <c r="AM47" s="39">
        <f t="shared" si="41"/>
        <v>120000</v>
      </c>
      <c r="AN47" s="39">
        <f t="shared" si="42"/>
        <v>450000</v>
      </c>
      <c r="AO47" s="39">
        <f t="shared" si="43"/>
        <v>450000</v>
      </c>
    </row>
    <row r="48" spans="1:41" ht="75.75" customHeight="1" x14ac:dyDescent="0.2">
      <c r="A48" s="47" t="s">
        <v>135</v>
      </c>
      <c r="B48" s="28" t="s">
        <v>136</v>
      </c>
      <c r="C48" s="37">
        <v>133100</v>
      </c>
      <c r="D48" s="37"/>
      <c r="E48" s="37"/>
      <c r="F48" s="37"/>
      <c r="G48" s="37"/>
      <c r="H48" s="37"/>
      <c r="I48" s="37">
        <f t="shared" si="7"/>
        <v>133100</v>
      </c>
      <c r="J48" s="37">
        <f t="shared" si="8"/>
        <v>0</v>
      </c>
      <c r="K48" s="37">
        <f t="shared" si="9"/>
        <v>0</v>
      </c>
      <c r="L48" s="37">
        <v>357900</v>
      </c>
      <c r="M48" s="37"/>
      <c r="N48" s="37"/>
      <c r="O48" s="37">
        <f t="shared" si="11"/>
        <v>491000</v>
      </c>
      <c r="P48" s="37">
        <f t="shared" si="12"/>
        <v>0</v>
      </c>
      <c r="Q48" s="37">
        <f t="shared" si="13"/>
        <v>0</v>
      </c>
      <c r="R48" s="37"/>
      <c r="S48" s="37"/>
      <c r="T48" s="37"/>
      <c r="U48" s="37">
        <f t="shared" si="29"/>
        <v>491000</v>
      </c>
      <c r="V48" s="37">
        <f t="shared" si="30"/>
        <v>0</v>
      </c>
      <c r="W48" s="37">
        <f t="shared" si="31"/>
        <v>0</v>
      </c>
      <c r="X48" s="37"/>
      <c r="Y48" s="37"/>
      <c r="Z48" s="37"/>
      <c r="AA48" s="37">
        <f t="shared" si="33"/>
        <v>491000</v>
      </c>
      <c r="AB48" s="37">
        <f t="shared" si="34"/>
        <v>0</v>
      </c>
      <c r="AC48" s="37">
        <f t="shared" si="35"/>
        <v>0</v>
      </c>
      <c r="AD48" s="37"/>
      <c r="AE48" s="37"/>
      <c r="AF48" s="37"/>
      <c r="AG48" s="37">
        <f t="shared" si="37"/>
        <v>491000</v>
      </c>
      <c r="AH48" s="37">
        <f t="shared" si="38"/>
        <v>0</v>
      </c>
      <c r="AI48" s="37">
        <f t="shared" si="39"/>
        <v>0</v>
      </c>
      <c r="AJ48" s="37"/>
      <c r="AK48" s="37"/>
      <c r="AL48" s="37"/>
      <c r="AM48" s="37">
        <f t="shared" si="41"/>
        <v>491000</v>
      </c>
      <c r="AN48" s="37">
        <f t="shared" si="42"/>
        <v>0</v>
      </c>
      <c r="AO48" s="37">
        <f t="shared" si="43"/>
        <v>0</v>
      </c>
    </row>
    <row r="49" spans="1:274" x14ac:dyDescent="0.2">
      <c r="A49" s="7"/>
      <c r="B49" s="24"/>
      <c r="C49" s="39"/>
      <c r="D49" s="39"/>
      <c r="E49" s="39"/>
      <c r="F49" s="39"/>
      <c r="G49" s="39"/>
      <c r="H49" s="39"/>
      <c r="I49" s="39">
        <f t="shared" si="7"/>
        <v>0</v>
      </c>
      <c r="J49" s="39">
        <f t="shared" si="8"/>
        <v>0</v>
      </c>
      <c r="K49" s="39">
        <f t="shared" si="9"/>
        <v>0</v>
      </c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</row>
    <row r="50" spans="1:274" s="71" customFormat="1" x14ac:dyDescent="0.2">
      <c r="A50" s="8" t="s">
        <v>186</v>
      </c>
      <c r="B50" s="50" t="s">
        <v>187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>
        <f>R51</f>
        <v>411422</v>
      </c>
      <c r="S50" s="37">
        <f t="shared" ref="S50:T50" si="92">S51</f>
        <v>0</v>
      </c>
      <c r="T50" s="37">
        <f t="shared" si="92"/>
        <v>0</v>
      </c>
      <c r="U50" s="39">
        <f t="shared" ref="U50:U59" si="93">O50+R50</f>
        <v>411422</v>
      </c>
      <c r="V50" s="39">
        <f t="shared" ref="V50:V59" si="94">P50+S50</f>
        <v>0</v>
      </c>
      <c r="W50" s="39">
        <f t="shared" ref="W50:W59" si="95">Q50+T50</f>
        <v>0</v>
      </c>
      <c r="X50" s="37">
        <f>X51</f>
        <v>0</v>
      </c>
      <c r="Y50" s="37">
        <f t="shared" ref="Y50:Z50" si="96">Y51</f>
        <v>0</v>
      </c>
      <c r="Z50" s="37">
        <f t="shared" si="96"/>
        <v>0</v>
      </c>
      <c r="AA50" s="39">
        <f t="shared" ref="AA50:AA59" si="97">U50+X50</f>
        <v>411422</v>
      </c>
      <c r="AB50" s="39">
        <f t="shared" ref="AB50:AB59" si="98">V50+Y50</f>
        <v>0</v>
      </c>
      <c r="AC50" s="39">
        <f t="shared" ref="AC50:AC59" si="99">W50+Z50</f>
        <v>0</v>
      </c>
      <c r="AD50" s="37">
        <f>AD51</f>
        <v>0</v>
      </c>
      <c r="AE50" s="37">
        <f t="shared" ref="AE50:AF50" si="100">AE51</f>
        <v>0</v>
      </c>
      <c r="AF50" s="37">
        <f t="shared" si="100"/>
        <v>0</v>
      </c>
      <c r="AG50" s="39">
        <f t="shared" ref="AG50:AG59" si="101">AA50+AD50</f>
        <v>411422</v>
      </c>
      <c r="AH50" s="39">
        <f t="shared" ref="AH50:AH59" si="102">AB50+AE50</f>
        <v>0</v>
      </c>
      <c r="AI50" s="39">
        <f t="shared" ref="AI50:AI59" si="103">AC50+AF50</f>
        <v>0</v>
      </c>
      <c r="AJ50" s="37">
        <f>AJ51</f>
        <v>0</v>
      </c>
      <c r="AK50" s="37">
        <f t="shared" ref="AK50:AL50" si="104">AK51</f>
        <v>0</v>
      </c>
      <c r="AL50" s="37">
        <f t="shared" si="104"/>
        <v>0</v>
      </c>
      <c r="AM50" s="39">
        <f t="shared" ref="AM50:AM59" si="105">AG50+AJ50</f>
        <v>411422</v>
      </c>
      <c r="AN50" s="39">
        <f t="shared" ref="AN50:AN59" si="106">AH50+AK50</f>
        <v>0</v>
      </c>
      <c r="AO50" s="39">
        <f t="shared" ref="AO50:AO59" si="107">AI50+AL50</f>
        <v>0</v>
      </c>
    </row>
    <row r="51" spans="1:274" s="71" customFormat="1" ht="15.75" x14ac:dyDescent="0.2">
      <c r="A51" s="47" t="s">
        <v>188</v>
      </c>
      <c r="B51" s="50" t="s">
        <v>189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>
        <f>R52+R53+R54+R55+R56+R57+R58+R59</f>
        <v>411422</v>
      </c>
      <c r="S51" s="37">
        <f t="shared" ref="S51:T51" si="108">S52+S53+S54+S55+S56+S57+S58+S59</f>
        <v>0</v>
      </c>
      <c r="T51" s="37">
        <f t="shared" si="108"/>
        <v>0</v>
      </c>
      <c r="U51" s="39">
        <f t="shared" si="93"/>
        <v>411422</v>
      </c>
      <c r="V51" s="39">
        <f t="shared" si="94"/>
        <v>0</v>
      </c>
      <c r="W51" s="39">
        <f t="shared" si="95"/>
        <v>0</v>
      </c>
      <c r="X51" s="37">
        <f>X52+X53+X54+X55+X56+X57+X58+X59</f>
        <v>0</v>
      </c>
      <c r="Y51" s="37">
        <f t="shared" ref="Y51:Z51" si="109">Y52+Y53+Y54+Y55+Y56+Y57+Y58+Y59</f>
        <v>0</v>
      </c>
      <c r="Z51" s="37">
        <f t="shared" si="109"/>
        <v>0</v>
      </c>
      <c r="AA51" s="39">
        <f t="shared" si="97"/>
        <v>411422</v>
      </c>
      <c r="AB51" s="39">
        <f t="shared" si="98"/>
        <v>0</v>
      </c>
      <c r="AC51" s="39">
        <f t="shared" si="99"/>
        <v>0</v>
      </c>
      <c r="AD51" s="37">
        <f>AD52+AD53+AD54+AD55+AD56+AD57+AD58+AD59</f>
        <v>0</v>
      </c>
      <c r="AE51" s="37">
        <f t="shared" ref="AE51:AF51" si="110">AE52+AE53+AE54+AE55+AE56+AE57+AE58+AE59</f>
        <v>0</v>
      </c>
      <c r="AF51" s="37">
        <f t="shared" si="110"/>
        <v>0</v>
      </c>
      <c r="AG51" s="39">
        <f t="shared" si="101"/>
        <v>411422</v>
      </c>
      <c r="AH51" s="39">
        <f t="shared" si="102"/>
        <v>0</v>
      </c>
      <c r="AI51" s="39">
        <f t="shared" si="103"/>
        <v>0</v>
      </c>
      <c r="AJ51" s="37">
        <f>AJ52+AJ53+AJ54+AJ55+AJ56+AJ57+AJ58+AJ59</f>
        <v>0</v>
      </c>
      <c r="AK51" s="37">
        <f t="shared" ref="AK51:AL51" si="111">AK52+AK53+AK54+AK55+AK56+AK57+AK58+AK59</f>
        <v>0</v>
      </c>
      <c r="AL51" s="37">
        <f t="shared" si="111"/>
        <v>0</v>
      </c>
      <c r="AM51" s="39">
        <f t="shared" si="105"/>
        <v>411422</v>
      </c>
      <c r="AN51" s="39">
        <f t="shared" si="106"/>
        <v>0</v>
      </c>
      <c r="AO51" s="39">
        <f t="shared" si="107"/>
        <v>0</v>
      </c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  <c r="IW51" s="72"/>
      <c r="IX51" s="72"/>
      <c r="IY51" s="72"/>
      <c r="IZ51" s="72"/>
      <c r="JA51" s="72"/>
      <c r="JB51" s="72"/>
      <c r="JC51" s="72"/>
      <c r="JD51" s="72"/>
      <c r="JE51" s="72"/>
      <c r="JF51" s="72"/>
      <c r="JG51" s="72"/>
      <c r="JH51" s="72"/>
      <c r="JI51" s="72"/>
      <c r="JJ51" s="72"/>
      <c r="JK51" s="72"/>
      <c r="JL51" s="72"/>
      <c r="JM51" s="72"/>
      <c r="JN51" s="72"/>
    </row>
    <row r="52" spans="1:274" s="71" customFormat="1" ht="25.5" x14ac:dyDescent="0.2">
      <c r="A52" s="47" t="s">
        <v>203</v>
      </c>
      <c r="B52" s="50" t="s">
        <v>190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>
        <v>70407</v>
      </c>
      <c r="S52" s="37"/>
      <c r="T52" s="37"/>
      <c r="U52" s="39">
        <f t="shared" si="93"/>
        <v>70407</v>
      </c>
      <c r="V52" s="39">
        <f t="shared" si="94"/>
        <v>0</v>
      </c>
      <c r="W52" s="39">
        <f t="shared" si="95"/>
        <v>0</v>
      </c>
      <c r="X52" s="37"/>
      <c r="Y52" s="37"/>
      <c r="Z52" s="37"/>
      <c r="AA52" s="39">
        <f t="shared" si="97"/>
        <v>70407</v>
      </c>
      <c r="AB52" s="39">
        <f t="shared" si="98"/>
        <v>0</v>
      </c>
      <c r="AC52" s="39">
        <f t="shared" si="99"/>
        <v>0</v>
      </c>
      <c r="AD52" s="37"/>
      <c r="AE52" s="37"/>
      <c r="AF52" s="37"/>
      <c r="AG52" s="39">
        <f t="shared" si="101"/>
        <v>70407</v>
      </c>
      <c r="AH52" s="39">
        <f t="shared" si="102"/>
        <v>0</v>
      </c>
      <c r="AI52" s="39">
        <f t="shared" si="103"/>
        <v>0</v>
      </c>
      <c r="AJ52" s="37"/>
      <c r="AK52" s="37"/>
      <c r="AL52" s="37"/>
      <c r="AM52" s="39">
        <f t="shared" si="105"/>
        <v>70407</v>
      </c>
      <c r="AN52" s="39">
        <f t="shared" si="106"/>
        <v>0</v>
      </c>
      <c r="AO52" s="39">
        <f t="shared" si="107"/>
        <v>0</v>
      </c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  <c r="IW52" s="72"/>
      <c r="IX52" s="72"/>
      <c r="IY52" s="72"/>
      <c r="IZ52" s="72"/>
      <c r="JA52" s="72"/>
      <c r="JB52" s="72"/>
      <c r="JC52" s="72"/>
      <c r="JD52" s="72"/>
      <c r="JE52" s="72"/>
      <c r="JF52" s="72"/>
      <c r="JG52" s="72"/>
      <c r="JH52" s="72"/>
      <c r="JI52" s="72"/>
      <c r="JJ52" s="72"/>
      <c r="JK52" s="72"/>
      <c r="JL52" s="72"/>
      <c r="JM52" s="72"/>
      <c r="JN52" s="72"/>
    </row>
    <row r="53" spans="1:274" s="71" customFormat="1" ht="38.25" x14ac:dyDescent="0.2">
      <c r="A53" s="47" t="s">
        <v>198</v>
      </c>
      <c r="B53" s="50" t="s">
        <v>191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>
        <v>70407</v>
      </c>
      <c r="S53" s="37"/>
      <c r="T53" s="37"/>
      <c r="U53" s="39">
        <f t="shared" si="93"/>
        <v>70407</v>
      </c>
      <c r="V53" s="39">
        <f t="shared" si="94"/>
        <v>0</v>
      </c>
      <c r="W53" s="39">
        <f t="shared" si="95"/>
        <v>0</v>
      </c>
      <c r="X53" s="37"/>
      <c r="Y53" s="37"/>
      <c r="Z53" s="37"/>
      <c r="AA53" s="39">
        <f t="shared" si="97"/>
        <v>70407</v>
      </c>
      <c r="AB53" s="39">
        <f t="shared" si="98"/>
        <v>0</v>
      </c>
      <c r="AC53" s="39">
        <f t="shared" si="99"/>
        <v>0</v>
      </c>
      <c r="AD53" s="37"/>
      <c r="AE53" s="37"/>
      <c r="AF53" s="37"/>
      <c r="AG53" s="39">
        <f t="shared" si="101"/>
        <v>70407</v>
      </c>
      <c r="AH53" s="39">
        <f t="shared" si="102"/>
        <v>0</v>
      </c>
      <c r="AI53" s="39">
        <f t="shared" si="103"/>
        <v>0</v>
      </c>
      <c r="AJ53" s="37"/>
      <c r="AK53" s="37"/>
      <c r="AL53" s="37"/>
      <c r="AM53" s="39">
        <f t="shared" si="105"/>
        <v>70407</v>
      </c>
      <c r="AN53" s="39">
        <f t="shared" si="106"/>
        <v>0</v>
      </c>
      <c r="AO53" s="39">
        <f t="shared" si="107"/>
        <v>0</v>
      </c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  <c r="IW53" s="72"/>
      <c r="IX53" s="72"/>
      <c r="IY53" s="72"/>
      <c r="IZ53" s="72"/>
      <c r="JA53" s="72"/>
      <c r="JB53" s="72"/>
      <c r="JC53" s="72"/>
      <c r="JD53" s="72"/>
      <c r="JE53" s="72"/>
      <c r="JF53" s="72"/>
      <c r="JG53" s="72"/>
      <c r="JH53" s="72"/>
      <c r="JI53" s="72"/>
      <c r="JJ53" s="72"/>
      <c r="JK53" s="72"/>
      <c r="JL53" s="72"/>
      <c r="JM53" s="72"/>
      <c r="JN53" s="72"/>
    </row>
    <row r="54" spans="1:274" s="71" customFormat="1" ht="37.5" customHeight="1" x14ac:dyDescent="0.2">
      <c r="A54" s="47" t="s">
        <v>207</v>
      </c>
      <c r="B54" s="50" t="s">
        <v>192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>
        <v>50000</v>
      </c>
      <c r="S54" s="37"/>
      <c r="T54" s="37"/>
      <c r="U54" s="39">
        <f t="shared" si="93"/>
        <v>50000</v>
      </c>
      <c r="V54" s="39">
        <f t="shared" si="94"/>
        <v>0</v>
      </c>
      <c r="W54" s="39">
        <f t="shared" si="95"/>
        <v>0</v>
      </c>
      <c r="X54" s="37"/>
      <c r="Y54" s="37"/>
      <c r="Z54" s="37"/>
      <c r="AA54" s="39">
        <f t="shared" si="97"/>
        <v>50000</v>
      </c>
      <c r="AB54" s="39">
        <f t="shared" si="98"/>
        <v>0</v>
      </c>
      <c r="AC54" s="39">
        <f t="shared" si="99"/>
        <v>0</v>
      </c>
      <c r="AD54" s="37"/>
      <c r="AE54" s="37"/>
      <c r="AF54" s="37"/>
      <c r="AG54" s="39">
        <f t="shared" si="101"/>
        <v>50000</v>
      </c>
      <c r="AH54" s="39">
        <f t="shared" si="102"/>
        <v>0</v>
      </c>
      <c r="AI54" s="39">
        <f t="shared" si="103"/>
        <v>0</v>
      </c>
      <c r="AJ54" s="37"/>
      <c r="AK54" s="37"/>
      <c r="AL54" s="37"/>
      <c r="AM54" s="39">
        <f t="shared" si="105"/>
        <v>50000</v>
      </c>
      <c r="AN54" s="39">
        <f t="shared" si="106"/>
        <v>0</v>
      </c>
      <c r="AO54" s="39">
        <f t="shared" si="107"/>
        <v>0</v>
      </c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  <c r="IW54" s="72"/>
      <c r="IX54" s="72"/>
      <c r="IY54" s="72"/>
      <c r="IZ54" s="72"/>
      <c r="JA54" s="72"/>
      <c r="JB54" s="72"/>
      <c r="JC54" s="72"/>
      <c r="JD54" s="72"/>
      <c r="JE54" s="72"/>
      <c r="JF54" s="72"/>
      <c r="JG54" s="72"/>
      <c r="JH54" s="72"/>
      <c r="JI54" s="72"/>
      <c r="JJ54" s="72"/>
      <c r="JK54" s="72"/>
      <c r="JL54" s="72"/>
      <c r="JM54" s="72"/>
      <c r="JN54" s="72"/>
    </row>
    <row r="55" spans="1:274" s="71" customFormat="1" ht="25.5" x14ac:dyDescent="0.2">
      <c r="A55" s="47" t="s">
        <v>204</v>
      </c>
      <c r="B55" s="50" t="s">
        <v>193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>
        <v>52400</v>
      </c>
      <c r="S55" s="37"/>
      <c r="T55" s="37"/>
      <c r="U55" s="39">
        <f t="shared" si="93"/>
        <v>52400</v>
      </c>
      <c r="V55" s="39">
        <f t="shared" si="94"/>
        <v>0</v>
      </c>
      <c r="W55" s="39">
        <f t="shared" si="95"/>
        <v>0</v>
      </c>
      <c r="X55" s="37"/>
      <c r="Y55" s="37"/>
      <c r="Z55" s="37"/>
      <c r="AA55" s="39">
        <f t="shared" si="97"/>
        <v>52400</v>
      </c>
      <c r="AB55" s="39">
        <f t="shared" si="98"/>
        <v>0</v>
      </c>
      <c r="AC55" s="39">
        <f t="shared" si="99"/>
        <v>0</v>
      </c>
      <c r="AD55" s="37"/>
      <c r="AE55" s="37"/>
      <c r="AF55" s="37"/>
      <c r="AG55" s="39">
        <f t="shared" si="101"/>
        <v>52400</v>
      </c>
      <c r="AH55" s="39">
        <f t="shared" si="102"/>
        <v>0</v>
      </c>
      <c r="AI55" s="39">
        <f t="shared" si="103"/>
        <v>0</v>
      </c>
      <c r="AJ55" s="37"/>
      <c r="AK55" s="37"/>
      <c r="AL55" s="37"/>
      <c r="AM55" s="39">
        <f t="shared" si="105"/>
        <v>52400</v>
      </c>
      <c r="AN55" s="39">
        <f t="shared" si="106"/>
        <v>0</v>
      </c>
      <c r="AO55" s="39">
        <f t="shared" si="107"/>
        <v>0</v>
      </c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  <c r="IW55" s="72"/>
      <c r="IX55" s="72"/>
      <c r="IY55" s="72"/>
      <c r="IZ55" s="72"/>
      <c r="JA55" s="72"/>
      <c r="JB55" s="72"/>
      <c r="JC55" s="72"/>
      <c r="JD55" s="72"/>
      <c r="JE55" s="72"/>
      <c r="JF55" s="72"/>
      <c r="JG55" s="72"/>
      <c r="JH55" s="72"/>
      <c r="JI55" s="72"/>
      <c r="JJ55" s="72"/>
      <c r="JK55" s="72"/>
      <c r="JL55" s="72"/>
      <c r="JM55" s="72"/>
      <c r="JN55" s="72"/>
    </row>
    <row r="56" spans="1:274" s="71" customFormat="1" ht="38.25" x14ac:dyDescent="0.2">
      <c r="A56" s="47" t="s">
        <v>205</v>
      </c>
      <c r="B56" s="50" t="s">
        <v>194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>
        <v>24400</v>
      </c>
      <c r="S56" s="37"/>
      <c r="T56" s="37"/>
      <c r="U56" s="39">
        <f t="shared" si="93"/>
        <v>24400</v>
      </c>
      <c r="V56" s="39">
        <f t="shared" si="94"/>
        <v>0</v>
      </c>
      <c r="W56" s="39">
        <f t="shared" si="95"/>
        <v>0</v>
      </c>
      <c r="X56" s="37"/>
      <c r="Y56" s="37"/>
      <c r="Z56" s="37"/>
      <c r="AA56" s="39">
        <f t="shared" si="97"/>
        <v>24400</v>
      </c>
      <c r="AB56" s="39">
        <f t="shared" si="98"/>
        <v>0</v>
      </c>
      <c r="AC56" s="39">
        <f t="shared" si="99"/>
        <v>0</v>
      </c>
      <c r="AD56" s="37"/>
      <c r="AE56" s="37"/>
      <c r="AF56" s="37"/>
      <c r="AG56" s="39">
        <f t="shared" si="101"/>
        <v>24400</v>
      </c>
      <c r="AH56" s="39">
        <f t="shared" si="102"/>
        <v>0</v>
      </c>
      <c r="AI56" s="39">
        <f t="shared" si="103"/>
        <v>0</v>
      </c>
      <c r="AJ56" s="37"/>
      <c r="AK56" s="37"/>
      <c r="AL56" s="37"/>
      <c r="AM56" s="39">
        <f t="shared" si="105"/>
        <v>24400</v>
      </c>
      <c r="AN56" s="39">
        <f t="shared" si="106"/>
        <v>0</v>
      </c>
      <c r="AO56" s="39">
        <f t="shared" si="107"/>
        <v>0</v>
      </c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  <c r="IW56" s="72"/>
      <c r="IX56" s="72"/>
      <c r="IY56" s="72"/>
      <c r="IZ56" s="72"/>
      <c r="JA56" s="72"/>
      <c r="JB56" s="72"/>
      <c r="JC56" s="72"/>
      <c r="JD56" s="72"/>
      <c r="JE56" s="72"/>
      <c r="JF56" s="72"/>
      <c r="JG56" s="72"/>
      <c r="JH56" s="72"/>
      <c r="JI56" s="72"/>
      <c r="JJ56" s="72"/>
      <c r="JK56" s="72"/>
      <c r="JL56" s="72"/>
      <c r="JM56" s="72"/>
      <c r="JN56" s="72"/>
    </row>
    <row r="57" spans="1:274" s="71" customFormat="1" ht="25.5" x14ac:dyDescent="0.2">
      <c r="A57" s="47" t="s">
        <v>199</v>
      </c>
      <c r="B57" s="50" t="s">
        <v>195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>
        <v>53000</v>
      </c>
      <c r="S57" s="37"/>
      <c r="T57" s="37"/>
      <c r="U57" s="39">
        <f t="shared" si="93"/>
        <v>53000</v>
      </c>
      <c r="V57" s="39">
        <f t="shared" si="94"/>
        <v>0</v>
      </c>
      <c r="W57" s="39">
        <f t="shared" si="95"/>
        <v>0</v>
      </c>
      <c r="X57" s="37"/>
      <c r="Y57" s="37"/>
      <c r="Z57" s="37"/>
      <c r="AA57" s="39">
        <f t="shared" si="97"/>
        <v>53000</v>
      </c>
      <c r="AB57" s="39">
        <f t="shared" si="98"/>
        <v>0</v>
      </c>
      <c r="AC57" s="39">
        <f t="shared" si="99"/>
        <v>0</v>
      </c>
      <c r="AD57" s="37"/>
      <c r="AE57" s="37"/>
      <c r="AF57" s="37"/>
      <c r="AG57" s="39">
        <f t="shared" si="101"/>
        <v>53000</v>
      </c>
      <c r="AH57" s="39">
        <f t="shared" si="102"/>
        <v>0</v>
      </c>
      <c r="AI57" s="39">
        <f t="shared" si="103"/>
        <v>0</v>
      </c>
      <c r="AJ57" s="37"/>
      <c r="AK57" s="37"/>
      <c r="AL57" s="37"/>
      <c r="AM57" s="39">
        <f t="shared" si="105"/>
        <v>53000</v>
      </c>
      <c r="AN57" s="39">
        <f t="shared" si="106"/>
        <v>0</v>
      </c>
      <c r="AO57" s="39">
        <f t="shared" si="107"/>
        <v>0</v>
      </c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  <c r="IW57" s="72"/>
      <c r="IX57" s="72"/>
      <c r="IY57" s="72"/>
      <c r="IZ57" s="72"/>
      <c r="JA57" s="72"/>
      <c r="JB57" s="72"/>
      <c r="JC57" s="72"/>
      <c r="JD57" s="72"/>
      <c r="JE57" s="72"/>
      <c r="JF57" s="72"/>
      <c r="JG57" s="72"/>
      <c r="JH57" s="72"/>
      <c r="JI57" s="72"/>
      <c r="JJ57" s="72"/>
      <c r="JK57" s="72"/>
      <c r="JL57" s="72"/>
      <c r="JM57" s="72"/>
      <c r="JN57" s="72"/>
    </row>
    <row r="58" spans="1:274" s="71" customFormat="1" ht="25.5" x14ac:dyDescent="0.2">
      <c r="A58" s="47" t="s">
        <v>200</v>
      </c>
      <c r="B58" s="50" t="s">
        <v>196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>
        <v>40808</v>
      </c>
      <c r="S58" s="37"/>
      <c r="T58" s="37"/>
      <c r="U58" s="39">
        <f t="shared" si="93"/>
        <v>40808</v>
      </c>
      <c r="V58" s="39">
        <f t="shared" si="94"/>
        <v>0</v>
      </c>
      <c r="W58" s="39">
        <f t="shared" si="95"/>
        <v>0</v>
      </c>
      <c r="X58" s="37"/>
      <c r="Y58" s="37"/>
      <c r="Z58" s="37"/>
      <c r="AA58" s="39">
        <f t="shared" si="97"/>
        <v>40808</v>
      </c>
      <c r="AB58" s="39">
        <f t="shared" si="98"/>
        <v>0</v>
      </c>
      <c r="AC58" s="39">
        <f t="shared" si="99"/>
        <v>0</v>
      </c>
      <c r="AD58" s="37"/>
      <c r="AE58" s="37"/>
      <c r="AF58" s="37"/>
      <c r="AG58" s="39">
        <f t="shared" si="101"/>
        <v>40808</v>
      </c>
      <c r="AH58" s="39">
        <f t="shared" si="102"/>
        <v>0</v>
      </c>
      <c r="AI58" s="39">
        <f t="shared" si="103"/>
        <v>0</v>
      </c>
      <c r="AJ58" s="37"/>
      <c r="AK58" s="37"/>
      <c r="AL58" s="37"/>
      <c r="AM58" s="39">
        <f t="shared" si="105"/>
        <v>40808</v>
      </c>
      <c r="AN58" s="39">
        <f t="shared" si="106"/>
        <v>0</v>
      </c>
      <c r="AO58" s="39">
        <f t="shared" si="107"/>
        <v>0</v>
      </c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  <c r="IW58" s="72"/>
      <c r="IX58" s="72"/>
      <c r="IY58" s="72"/>
      <c r="IZ58" s="72"/>
      <c r="JA58" s="72"/>
      <c r="JB58" s="72"/>
      <c r="JC58" s="72"/>
      <c r="JD58" s="72"/>
      <c r="JE58" s="72"/>
      <c r="JF58" s="72"/>
      <c r="JG58" s="72"/>
      <c r="JH58" s="72"/>
      <c r="JI58" s="72"/>
      <c r="JJ58" s="72"/>
      <c r="JK58" s="72"/>
      <c r="JL58" s="72"/>
      <c r="JM58" s="72"/>
      <c r="JN58" s="72"/>
    </row>
    <row r="59" spans="1:274" s="71" customFormat="1" ht="25.5" x14ac:dyDescent="0.2">
      <c r="A59" s="47" t="s">
        <v>201</v>
      </c>
      <c r="B59" s="50" t="s">
        <v>197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>
        <v>50000</v>
      </c>
      <c r="S59" s="37"/>
      <c r="T59" s="37"/>
      <c r="U59" s="39">
        <f t="shared" si="93"/>
        <v>50000</v>
      </c>
      <c r="V59" s="39">
        <f t="shared" si="94"/>
        <v>0</v>
      </c>
      <c r="W59" s="39">
        <f t="shared" si="95"/>
        <v>0</v>
      </c>
      <c r="X59" s="37"/>
      <c r="Y59" s="37"/>
      <c r="Z59" s="37"/>
      <c r="AA59" s="39">
        <f t="shared" si="97"/>
        <v>50000</v>
      </c>
      <c r="AB59" s="39">
        <f t="shared" si="98"/>
        <v>0</v>
      </c>
      <c r="AC59" s="39">
        <f t="shared" si="99"/>
        <v>0</v>
      </c>
      <c r="AD59" s="37"/>
      <c r="AE59" s="37"/>
      <c r="AF59" s="37"/>
      <c r="AG59" s="39">
        <f t="shared" si="101"/>
        <v>50000</v>
      </c>
      <c r="AH59" s="39">
        <f t="shared" si="102"/>
        <v>0</v>
      </c>
      <c r="AI59" s="39">
        <f t="shared" si="103"/>
        <v>0</v>
      </c>
      <c r="AJ59" s="37"/>
      <c r="AK59" s="37"/>
      <c r="AL59" s="37"/>
      <c r="AM59" s="39">
        <f t="shared" si="105"/>
        <v>50000</v>
      </c>
      <c r="AN59" s="39">
        <f t="shared" si="106"/>
        <v>0</v>
      </c>
      <c r="AO59" s="39">
        <f t="shared" si="107"/>
        <v>0</v>
      </c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  <c r="IW59" s="72"/>
      <c r="IX59" s="72"/>
      <c r="IY59" s="72"/>
      <c r="IZ59" s="72"/>
      <c r="JA59" s="72"/>
      <c r="JB59" s="72"/>
      <c r="JC59" s="72"/>
      <c r="JD59" s="72"/>
      <c r="JE59" s="72"/>
      <c r="JF59" s="72"/>
      <c r="JG59" s="72"/>
      <c r="JH59" s="72"/>
      <c r="JI59" s="72"/>
      <c r="JJ59" s="72"/>
      <c r="JK59" s="72"/>
      <c r="JL59" s="72"/>
      <c r="JM59" s="72"/>
      <c r="JN59" s="72"/>
    </row>
    <row r="60" spans="1:274" s="65" customFormat="1" ht="15.75" x14ac:dyDescent="0.2">
      <c r="A60" s="47"/>
      <c r="B60" s="70"/>
      <c r="C60" s="37"/>
      <c r="D60" s="37"/>
      <c r="E60" s="37"/>
      <c r="G60" s="66"/>
      <c r="H60" s="66"/>
      <c r="I60" s="69"/>
      <c r="J60" s="67"/>
      <c r="L60" s="68"/>
      <c r="M60" s="68"/>
      <c r="N60" s="68"/>
      <c r="O60" s="68"/>
      <c r="P60" s="68"/>
      <c r="Q60" s="68"/>
      <c r="R60" s="68"/>
      <c r="S60" s="68"/>
      <c r="T60" s="68"/>
      <c r="U60" s="39"/>
      <c r="V60" s="39"/>
      <c r="W60" s="39"/>
      <c r="X60" s="68"/>
      <c r="Y60" s="68"/>
      <c r="Z60" s="68"/>
      <c r="AA60" s="39"/>
      <c r="AB60" s="39"/>
      <c r="AC60" s="39"/>
      <c r="AD60" s="68"/>
      <c r="AE60" s="68"/>
      <c r="AF60" s="68"/>
      <c r="AG60" s="39"/>
      <c r="AH60" s="39"/>
      <c r="AI60" s="39"/>
      <c r="AJ60" s="68"/>
      <c r="AK60" s="68"/>
      <c r="AL60" s="68"/>
      <c r="AM60" s="39"/>
      <c r="AN60" s="39"/>
      <c r="AO60" s="39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  <c r="JC60" s="68"/>
      <c r="JD60" s="68"/>
      <c r="JE60" s="68"/>
      <c r="JF60" s="68"/>
      <c r="JG60" s="68"/>
      <c r="JH60" s="68"/>
      <c r="JI60" s="68"/>
      <c r="JJ60" s="68"/>
      <c r="JK60" s="68"/>
      <c r="JL60" s="68"/>
      <c r="JM60" s="68"/>
      <c r="JN60" s="68"/>
    </row>
    <row r="61" spans="1:274" x14ac:dyDescent="0.2">
      <c r="A61" s="5" t="s">
        <v>3</v>
      </c>
      <c r="B61" s="20" t="s">
        <v>14</v>
      </c>
      <c r="C61" s="38">
        <f t="shared" ref="C61:H61" si="112">C63+C147</f>
        <v>731735702.93999994</v>
      </c>
      <c r="D61" s="38">
        <f t="shared" si="112"/>
        <v>651361865.51999998</v>
      </c>
      <c r="E61" s="38">
        <f t="shared" si="112"/>
        <v>660405352.67999995</v>
      </c>
      <c r="F61" s="38">
        <f t="shared" si="112"/>
        <v>49475361.350000001</v>
      </c>
      <c r="G61" s="38">
        <f t="shared" si="112"/>
        <v>771777.15999999968</v>
      </c>
      <c r="H61" s="38">
        <f t="shared" si="112"/>
        <v>-1690538.95</v>
      </c>
      <c r="I61" s="38">
        <f t="shared" si="7"/>
        <v>781211064.28999996</v>
      </c>
      <c r="J61" s="38">
        <f t="shared" si="8"/>
        <v>652133642.67999995</v>
      </c>
      <c r="K61" s="38">
        <f t="shared" si="9"/>
        <v>658714813.7299999</v>
      </c>
      <c r="L61" s="38">
        <f>L63+L147+L145</f>
        <v>135765525.47</v>
      </c>
      <c r="M61" s="38">
        <f>M63+M147+M145</f>
        <v>293866.65999999997</v>
      </c>
      <c r="N61" s="38">
        <f>N63+N147+N145</f>
        <v>278194.39</v>
      </c>
      <c r="O61" s="38">
        <f>I61+L61</f>
        <v>916976589.75999999</v>
      </c>
      <c r="P61" s="38">
        <f>J61+M61</f>
        <v>652427509.33999991</v>
      </c>
      <c r="Q61" s="38">
        <f>K61+N61</f>
        <v>658993008.11999989</v>
      </c>
      <c r="R61" s="38">
        <f>R63+R147+R145</f>
        <v>75395454.459999993</v>
      </c>
      <c r="S61" s="38">
        <f>S63+S147+S145</f>
        <v>0</v>
      </c>
      <c r="T61" s="38">
        <f>T63+T147+T145</f>
        <v>-3805094.26</v>
      </c>
      <c r="U61" s="38">
        <f>O61+R61</f>
        <v>992372044.22000003</v>
      </c>
      <c r="V61" s="38">
        <f>P61+S61</f>
        <v>652427509.33999991</v>
      </c>
      <c r="W61" s="38">
        <f>Q61+T61</f>
        <v>655187913.8599999</v>
      </c>
      <c r="X61" s="38">
        <f>X63+X147+X145</f>
        <v>-39314472.380000003</v>
      </c>
      <c r="Y61" s="38">
        <f>Y63+Y147+Y145</f>
        <v>1598897.66</v>
      </c>
      <c r="Z61" s="38">
        <f>Z63+Z147+Z145</f>
        <v>1598897.66</v>
      </c>
      <c r="AA61" s="38">
        <f>U61+X61</f>
        <v>953057571.84000003</v>
      </c>
      <c r="AB61" s="38">
        <f>V61+Y61</f>
        <v>654026406.99999988</v>
      </c>
      <c r="AC61" s="38">
        <f>W61+Z61</f>
        <v>656786811.51999986</v>
      </c>
      <c r="AD61" s="38">
        <f>AD63+AD147+AD145</f>
        <v>22649030.440000001</v>
      </c>
      <c r="AE61" s="38">
        <f>AE63+AE147+AE145</f>
        <v>0</v>
      </c>
      <c r="AF61" s="38">
        <f>AF63+AF147+AF145</f>
        <v>0</v>
      </c>
      <c r="AG61" s="38">
        <f>AA61+AD61</f>
        <v>975706602.28000009</v>
      </c>
      <c r="AH61" s="38">
        <f>AB61+AE61</f>
        <v>654026406.99999988</v>
      </c>
      <c r="AI61" s="38">
        <f>AC61+AF61</f>
        <v>656786811.51999986</v>
      </c>
      <c r="AJ61" s="38">
        <f>AJ63+AJ147+AJ145</f>
        <v>9064607.2800000012</v>
      </c>
      <c r="AK61" s="38">
        <f>AK63+AK147+AK145</f>
        <v>0</v>
      </c>
      <c r="AL61" s="38">
        <f>AL63+AL147+AL145</f>
        <v>0</v>
      </c>
      <c r="AM61" s="38">
        <f>AG61+AJ61</f>
        <v>984771209.56000006</v>
      </c>
      <c r="AN61" s="38">
        <f>AH61+AK61</f>
        <v>654026406.99999988</v>
      </c>
      <c r="AO61" s="38">
        <f>AI61+AL61</f>
        <v>656786811.51999986</v>
      </c>
    </row>
    <row r="62" spans="1:274" x14ac:dyDescent="0.2">
      <c r="A62" s="6"/>
      <c r="B62" s="21"/>
      <c r="C62" s="37"/>
      <c r="D62" s="37"/>
      <c r="E62" s="37"/>
      <c r="F62" s="37"/>
      <c r="G62" s="37"/>
      <c r="H62" s="37"/>
      <c r="I62" s="37">
        <f t="shared" si="7"/>
        <v>0</v>
      </c>
      <c r="J62" s="37">
        <f t="shared" si="8"/>
        <v>0</v>
      </c>
      <c r="K62" s="37">
        <f t="shared" si="9"/>
        <v>0</v>
      </c>
      <c r="L62" s="37"/>
      <c r="M62" s="37"/>
      <c r="N62" s="37"/>
      <c r="O62" s="37">
        <f t="shared" si="11"/>
        <v>0</v>
      </c>
      <c r="P62" s="37">
        <f t="shared" si="12"/>
        <v>0</v>
      </c>
      <c r="Q62" s="37">
        <f t="shared" si="13"/>
        <v>0</v>
      </c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</row>
    <row r="63" spans="1:274" ht="25.5" x14ac:dyDescent="0.2">
      <c r="A63" s="6" t="s">
        <v>20</v>
      </c>
      <c r="B63" s="21" t="s">
        <v>109</v>
      </c>
      <c r="C63" s="37">
        <f t="shared" ref="C63:H63" si="113">C65+C101+C125</f>
        <v>731735702.93999994</v>
      </c>
      <c r="D63" s="37">
        <f t="shared" si="113"/>
        <v>651361865.51999998</v>
      </c>
      <c r="E63" s="37">
        <f t="shared" si="113"/>
        <v>660405352.67999995</v>
      </c>
      <c r="F63" s="37">
        <f t="shared" si="113"/>
        <v>51782681.350000001</v>
      </c>
      <c r="G63" s="37">
        <f t="shared" si="113"/>
        <v>771777.15999999968</v>
      </c>
      <c r="H63" s="37">
        <f t="shared" si="113"/>
        <v>-1690538.95</v>
      </c>
      <c r="I63" s="37">
        <f t="shared" si="7"/>
        <v>783518384.28999996</v>
      </c>
      <c r="J63" s="37">
        <f t="shared" si="8"/>
        <v>652133642.67999995</v>
      </c>
      <c r="K63" s="37">
        <f t="shared" si="9"/>
        <v>658714813.7299999</v>
      </c>
      <c r="L63" s="37">
        <f>L65+L101+L125</f>
        <v>129607525.47</v>
      </c>
      <c r="M63" s="37">
        <f>M65+M101+M125</f>
        <v>293866.65999999997</v>
      </c>
      <c r="N63" s="37">
        <f>N65+N101+N125</f>
        <v>278194.39</v>
      </c>
      <c r="O63" s="37">
        <f t="shared" si="11"/>
        <v>913125909.75999999</v>
      </c>
      <c r="P63" s="37">
        <f t="shared" si="12"/>
        <v>652427509.33999991</v>
      </c>
      <c r="Q63" s="37">
        <f t="shared" si="13"/>
        <v>658993008.11999989</v>
      </c>
      <c r="R63" s="37">
        <f>R65+R101+R125</f>
        <v>73763876.459999993</v>
      </c>
      <c r="S63" s="37">
        <f>S65+S101+S125</f>
        <v>0</v>
      </c>
      <c r="T63" s="37">
        <f>T65+T101+T125</f>
        <v>-3805094.26</v>
      </c>
      <c r="U63" s="37">
        <f t="shared" ref="U63:U110" si="114">O63+R63</f>
        <v>986889786.22000003</v>
      </c>
      <c r="V63" s="37">
        <f t="shared" ref="V63:V110" si="115">P63+S63</f>
        <v>652427509.33999991</v>
      </c>
      <c r="W63" s="37">
        <f t="shared" ref="W63:W110" si="116">Q63+T63</f>
        <v>655187913.8599999</v>
      </c>
      <c r="X63" s="37">
        <f>X65+X101+X125</f>
        <v>-39314472.380000003</v>
      </c>
      <c r="Y63" s="37">
        <f>Y65+Y101+Y125</f>
        <v>1598897.66</v>
      </c>
      <c r="Z63" s="37">
        <f>Z65+Z101+Z125</f>
        <v>1598897.66</v>
      </c>
      <c r="AA63" s="37">
        <f t="shared" ref="AA63" si="117">U63+X63</f>
        <v>947575313.84000003</v>
      </c>
      <c r="AB63" s="37">
        <f t="shared" ref="AB63" si="118">V63+Y63</f>
        <v>654026406.99999988</v>
      </c>
      <c r="AC63" s="37">
        <f t="shared" ref="AC63" si="119">W63+Z63</f>
        <v>656786811.51999986</v>
      </c>
      <c r="AD63" s="37">
        <f>AD65+AD101+AD125</f>
        <v>22649030.440000001</v>
      </c>
      <c r="AE63" s="37">
        <f>AE65+AE101+AE125</f>
        <v>0</v>
      </c>
      <c r="AF63" s="37">
        <f>AF65+AF101+AF125</f>
        <v>0</v>
      </c>
      <c r="AG63" s="37">
        <f t="shared" ref="AG63" si="120">AA63+AD63</f>
        <v>970224344.28000009</v>
      </c>
      <c r="AH63" s="37">
        <f t="shared" ref="AH63" si="121">AB63+AE63</f>
        <v>654026406.99999988</v>
      </c>
      <c r="AI63" s="37">
        <f t="shared" ref="AI63" si="122">AC63+AF63</f>
        <v>656786811.51999986</v>
      </c>
      <c r="AJ63" s="37">
        <f>AJ65+AJ101+AJ125</f>
        <v>9064607.2800000012</v>
      </c>
      <c r="AK63" s="37">
        <f>AK65+AK101+AK125</f>
        <v>0</v>
      </c>
      <c r="AL63" s="37">
        <f>AL65+AL101+AL125</f>
        <v>0</v>
      </c>
      <c r="AM63" s="37">
        <f t="shared" ref="AM63" si="123">AG63+AJ63</f>
        <v>979288951.56000006</v>
      </c>
      <c r="AN63" s="37">
        <f t="shared" ref="AN63" si="124">AH63+AK63</f>
        <v>654026406.99999988</v>
      </c>
      <c r="AO63" s="37">
        <f t="shared" ref="AO63" si="125">AI63+AL63</f>
        <v>656786811.51999986</v>
      </c>
    </row>
    <row r="64" spans="1:274" x14ac:dyDescent="0.2">
      <c r="A64" s="6"/>
      <c r="B64" s="21"/>
      <c r="C64" s="27"/>
      <c r="D64" s="27"/>
      <c r="E64" s="27"/>
      <c r="F64" s="27"/>
      <c r="G64" s="27"/>
      <c r="H64" s="27"/>
      <c r="I64" s="27">
        <f t="shared" si="7"/>
        <v>0</v>
      </c>
      <c r="J64" s="27">
        <f t="shared" si="8"/>
        <v>0</v>
      </c>
      <c r="K64" s="27">
        <f t="shared" si="9"/>
        <v>0</v>
      </c>
      <c r="L64" s="27"/>
      <c r="M64" s="27"/>
      <c r="N64" s="27"/>
      <c r="O64" s="27">
        <f t="shared" si="11"/>
        <v>0</v>
      </c>
      <c r="P64" s="27">
        <f t="shared" si="12"/>
        <v>0</v>
      </c>
      <c r="Q64" s="27">
        <f t="shared" si="13"/>
        <v>0</v>
      </c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</row>
    <row r="65" spans="1:41" ht="25.5" x14ac:dyDescent="0.2">
      <c r="A65" s="34" t="s">
        <v>68</v>
      </c>
      <c r="B65" s="28" t="s">
        <v>47</v>
      </c>
      <c r="C65" s="39">
        <f>C66+C78+C69+C72+C67+C68+C76+C75</f>
        <v>416168036.28999996</v>
      </c>
      <c r="D65" s="39">
        <f t="shared" ref="D65:H65" si="126">D66+D78+D69+D72+D67+D68+D76+D75</f>
        <v>399634321.91999996</v>
      </c>
      <c r="E65" s="39">
        <f t="shared" si="126"/>
        <v>398916706.84999996</v>
      </c>
      <c r="F65" s="39">
        <f t="shared" si="126"/>
        <v>3821281.2300000004</v>
      </c>
      <c r="G65" s="39">
        <f t="shared" si="126"/>
        <v>2826039.8899999997</v>
      </c>
      <c r="H65" s="39">
        <f t="shared" si="126"/>
        <v>892382.6100000001</v>
      </c>
      <c r="I65" s="39">
        <f t="shared" si="7"/>
        <v>419989317.51999998</v>
      </c>
      <c r="J65" s="39">
        <f t="shared" si="8"/>
        <v>402460361.80999994</v>
      </c>
      <c r="K65" s="39">
        <f t="shared" si="9"/>
        <v>399809089.45999998</v>
      </c>
      <c r="L65" s="39">
        <f>L66+L78+L69+L72+L67+L68+L76+L75+L71+L70+L77</f>
        <v>35497372.469999999</v>
      </c>
      <c r="M65" s="39">
        <f t="shared" ref="M65:N65" si="127">M66+M78+M69+M72+M67+M68+M76+M75+M71+M70+M77</f>
        <v>293866.65999999997</v>
      </c>
      <c r="N65" s="39">
        <f t="shared" si="127"/>
        <v>278194.39</v>
      </c>
      <c r="O65" s="39">
        <f t="shared" si="11"/>
        <v>455486689.99000001</v>
      </c>
      <c r="P65" s="39">
        <f t="shared" si="12"/>
        <v>402754228.46999997</v>
      </c>
      <c r="Q65" s="39">
        <f t="shared" si="13"/>
        <v>400087283.84999996</v>
      </c>
      <c r="R65" s="39">
        <f>R66+R78+R69+R72+R67+R68+R76+R75+R71+R70+R77</f>
        <v>33166513.629999999</v>
      </c>
      <c r="S65" s="39">
        <f t="shared" ref="S65:T65" si="128">S66+S78+S69+S72+S67+S68+S76+S75+S71+S70+S77</f>
        <v>0</v>
      </c>
      <c r="T65" s="39">
        <f t="shared" si="128"/>
        <v>0</v>
      </c>
      <c r="U65" s="39">
        <f t="shared" si="114"/>
        <v>488653203.62</v>
      </c>
      <c r="V65" s="39">
        <f t="shared" si="115"/>
        <v>402754228.46999997</v>
      </c>
      <c r="W65" s="39">
        <f t="shared" si="116"/>
        <v>400087283.84999996</v>
      </c>
      <c r="X65" s="39">
        <f>X66+X78+X69+X72+X67+X68+X76+X75+X71+X70+X77</f>
        <v>-6650109.9000000004</v>
      </c>
      <c r="Y65" s="39">
        <f t="shared" ref="Y65:Z65" si="129">Y66+Y78+Y69+Y72+Y67+Y68+Y76+Y75+Y71+Y70+Y77</f>
        <v>0</v>
      </c>
      <c r="Z65" s="39">
        <f t="shared" si="129"/>
        <v>0</v>
      </c>
      <c r="AA65" s="39">
        <f t="shared" ref="AA65:AA110" si="130">U65+X65</f>
        <v>482003093.72000003</v>
      </c>
      <c r="AB65" s="39">
        <f t="shared" ref="AB65:AB96" si="131">V65+Y65</f>
        <v>402754228.46999997</v>
      </c>
      <c r="AC65" s="39">
        <f t="shared" ref="AC65:AC96" si="132">W65+Z65</f>
        <v>400087283.84999996</v>
      </c>
      <c r="AD65" s="39">
        <f>AD66+AD78+AD69+AD72+AD67+AD68+AD76+AD75+AD71+AD70+AD77</f>
        <v>-841140.25</v>
      </c>
      <c r="AE65" s="39">
        <f t="shared" ref="AE65:AF65" si="133">AE66+AE78+AE69+AE72+AE67+AE68+AE76+AE75+AE71+AE70+AE77</f>
        <v>0</v>
      </c>
      <c r="AF65" s="39">
        <f t="shared" si="133"/>
        <v>0</v>
      </c>
      <c r="AG65" s="39">
        <f t="shared" ref="AG65:AG130" si="134">AA65+AD65</f>
        <v>481161953.47000003</v>
      </c>
      <c r="AH65" s="39">
        <f t="shared" ref="AH65:AH96" si="135">AB65+AE65</f>
        <v>402754228.46999997</v>
      </c>
      <c r="AI65" s="39">
        <f t="shared" ref="AI65:AI96" si="136">AC65+AF65</f>
        <v>400087283.84999996</v>
      </c>
      <c r="AJ65" s="39">
        <f>AJ66+AJ78+AJ69+AJ72+AJ67+AJ68+AJ76+AJ75+AJ71+AJ70+AJ77</f>
        <v>1816183.4700000002</v>
      </c>
      <c r="AK65" s="39">
        <f t="shared" ref="AK65:AL65" si="137">AK66+AK78+AK69+AK72+AK67+AK68+AK76+AK75+AK71+AK70+AK77</f>
        <v>0</v>
      </c>
      <c r="AL65" s="39">
        <f t="shared" si="137"/>
        <v>0</v>
      </c>
      <c r="AM65" s="39">
        <f t="shared" ref="AM65:AM130" si="138">AG65+AJ65</f>
        <v>482978136.94000006</v>
      </c>
      <c r="AN65" s="39">
        <f t="shared" ref="AN65:AN96" si="139">AH65+AK65</f>
        <v>402754228.46999997</v>
      </c>
      <c r="AO65" s="39">
        <f t="shared" ref="AO65:AO96" si="140">AI65+AL65</f>
        <v>400087283.84999996</v>
      </c>
    </row>
    <row r="66" spans="1:41" ht="51" hidden="1" x14ac:dyDescent="0.2">
      <c r="A66" s="34" t="s">
        <v>81</v>
      </c>
      <c r="B66" s="28" t="s">
        <v>82</v>
      </c>
      <c r="C66" s="39"/>
      <c r="D66" s="39"/>
      <c r="E66" s="39"/>
      <c r="F66" s="39"/>
      <c r="G66" s="39"/>
      <c r="H66" s="39"/>
      <c r="I66" s="39">
        <f t="shared" si="7"/>
        <v>0</v>
      </c>
      <c r="J66" s="39">
        <f t="shared" si="8"/>
        <v>0</v>
      </c>
      <c r="K66" s="39">
        <f t="shared" si="9"/>
        <v>0</v>
      </c>
      <c r="L66" s="39"/>
      <c r="M66" s="39"/>
      <c r="N66" s="39"/>
      <c r="O66" s="39">
        <f t="shared" si="11"/>
        <v>0</v>
      </c>
      <c r="P66" s="39">
        <f t="shared" si="12"/>
        <v>0</v>
      </c>
      <c r="Q66" s="39">
        <f t="shared" si="13"/>
        <v>0</v>
      </c>
      <c r="R66" s="39"/>
      <c r="S66" s="39"/>
      <c r="T66" s="39"/>
      <c r="U66" s="39">
        <f t="shared" si="114"/>
        <v>0</v>
      </c>
      <c r="V66" s="39">
        <f t="shared" si="115"/>
        <v>0</v>
      </c>
      <c r="W66" s="39">
        <f t="shared" si="116"/>
        <v>0</v>
      </c>
      <c r="X66" s="39"/>
      <c r="Y66" s="39"/>
      <c r="Z66" s="39"/>
      <c r="AA66" s="39">
        <f t="shared" si="130"/>
        <v>0</v>
      </c>
      <c r="AB66" s="39">
        <f t="shared" si="131"/>
        <v>0</v>
      </c>
      <c r="AC66" s="39">
        <f t="shared" si="132"/>
        <v>0</v>
      </c>
      <c r="AD66" s="39"/>
      <c r="AE66" s="39"/>
      <c r="AF66" s="39"/>
      <c r="AG66" s="39">
        <f t="shared" si="134"/>
        <v>0</v>
      </c>
      <c r="AH66" s="39">
        <f t="shared" si="135"/>
        <v>0</v>
      </c>
      <c r="AI66" s="39">
        <f t="shared" si="136"/>
        <v>0</v>
      </c>
      <c r="AJ66" s="39"/>
      <c r="AK66" s="39"/>
      <c r="AL66" s="39"/>
      <c r="AM66" s="39">
        <f t="shared" si="138"/>
        <v>0</v>
      </c>
      <c r="AN66" s="39">
        <f t="shared" si="139"/>
        <v>0</v>
      </c>
      <c r="AO66" s="39">
        <f t="shared" si="140"/>
        <v>0</v>
      </c>
    </row>
    <row r="67" spans="1:41" ht="63.75" x14ac:dyDescent="0.2">
      <c r="A67" s="34" t="s">
        <v>202</v>
      </c>
      <c r="B67" s="28" t="s">
        <v>83</v>
      </c>
      <c r="C67" s="39">
        <v>10449544</v>
      </c>
      <c r="D67" s="39"/>
      <c r="E67" s="39"/>
      <c r="F67" s="39"/>
      <c r="G67" s="39"/>
      <c r="H67" s="39"/>
      <c r="I67" s="39">
        <f t="shared" si="7"/>
        <v>10449544</v>
      </c>
      <c r="J67" s="39">
        <f t="shared" si="8"/>
        <v>0</v>
      </c>
      <c r="K67" s="39">
        <f t="shared" si="9"/>
        <v>0</v>
      </c>
      <c r="L67" s="39"/>
      <c r="M67" s="39"/>
      <c r="N67" s="39"/>
      <c r="O67" s="39">
        <f t="shared" si="11"/>
        <v>10449544</v>
      </c>
      <c r="P67" s="39">
        <f t="shared" si="12"/>
        <v>0</v>
      </c>
      <c r="Q67" s="39">
        <f t="shared" si="13"/>
        <v>0</v>
      </c>
      <c r="R67" s="39"/>
      <c r="S67" s="39"/>
      <c r="T67" s="39"/>
      <c r="U67" s="39">
        <f t="shared" si="114"/>
        <v>10449544</v>
      </c>
      <c r="V67" s="39">
        <f t="shared" si="115"/>
        <v>0</v>
      </c>
      <c r="W67" s="39">
        <f t="shared" si="116"/>
        <v>0</v>
      </c>
      <c r="X67" s="39">
        <v>-2084264</v>
      </c>
      <c r="Y67" s="39"/>
      <c r="Z67" s="39"/>
      <c r="AA67" s="39">
        <f t="shared" si="130"/>
        <v>8365280</v>
      </c>
      <c r="AB67" s="39">
        <f t="shared" si="131"/>
        <v>0</v>
      </c>
      <c r="AC67" s="39">
        <f t="shared" si="132"/>
        <v>0</v>
      </c>
      <c r="AD67" s="39"/>
      <c r="AE67" s="39"/>
      <c r="AF67" s="39"/>
      <c r="AG67" s="39">
        <f t="shared" si="134"/>
        <v>8365280</v>
      </c>
      <c r="AH67" s="39">
        <f t="shared" si="135"/>
        <v>0</v>
      </c>
      <c r="AI67" s="39">
        <f t="shared" si="136"/>
        <v>0</v>
      </c>
      <c r="AJ67" s="39"/>
      <c r="AK67" s="39"/>
      <c r="AL67" s="39"/>
      <c r="AM67" s="39">
        <f t="shared" si="138"/>
        <v>8365280</v>
      </c>
      <c r="AN67" s="39">
        <f t="shared" si="139"/>
        <v>0</v>
      </c>
      <c r="AO67" s="39">
        <f t="shared" si="140"/>
        <v>0</v>
      </c>
    </row>
    <row r="68" spans="1:41" ht="51" x14ac:dyDescent="0.2">
      <c r="A68" s="34" t="s">
        <v>84</v>
      </c>
      <c r="B68" s="28" t="s">
        <v>85</v>
      </c>
      <c r="C68" s="39">
        <v>202593.2</v>
      </c>
      <c r="D68" s="39"/>
      <c r="E68" s="39"/>
      <c r="F68" s="39"/>
      <c r="G68" s="39"/>
      <c r="H68" s="39"/>
      <c r="I68" s="39">
        <f t="shared" si="7"/>
        <v>202593.2</v>
      </c>
      <c r="J68" s="39">
        <f t="shared" si="8"/>
        <v>0</v>
      </c>
      <c r="K68" s="39">
        <f t="shared" si="9"/>
        <v>0</v>
      </c>
      <c r="L68" s="39"/>
      <c r="M68" s="39"/>
      <c r="N68" s="39"/>
      <c r="O68" s="39">
        <f t="shared" si="11"/>
        <v>202593.2</v>
      </c>
      <c r="P68" s="39">
        <f t="shared" si="12"/>
        <v>0</v>
      </c>
      <c r="Q68" s="39">
        <f t="shared" si="13"/>
        <v>0</v>
      </c>
      <c r="R68" s="39"/>
      <c r="S68" s="39"/>
      <c r="T68" s="39"/>
      <c r="U68" s="39">
        <f t="shared" si="114"/>
        <v>202593.2</v>
      </c>
      <c r="V68" s="39">
        <f t="shared" si="115"/>
        <v>0</v>
      </c>
      <c r="W68" s="39">
        <f t="shared" si="116"/>
        <v>0</v>
      </c>
      <c r="X68" s="39">
        <v>-40409.199999999997</v>
      </c>
      <c r="Y68" s="39"/>
      <c r="Z68" s="39"/>
      <c r="AA68" s="39">
        <f t="shared" si="130"/>
        <v>162184</v>
      </c>
      <c r="AB68" s="39">
        <f t="shared" si="131"/>
        <v>0</v>
      </c>
      <c r="AC68" s="39">
        <f t="shared" si="132"/>
        <v>0</v>
      </c>
      <c r="AD68" s="39"/>
      <c r="AE68" s="39"/>
      <c r="AF68" s="39"/>
      <c r="AG68" s="39">
        <f t="shared" si="134"/>
        <v>162184</v>
      </c>
      <c r="AH68" s="39">
        <f t="shared" si="135"/>
        <v>0</v>
      </c>
      <c r="AI68" s="39">
        <f t="shared" si="136"/>
        <v>0</v>
      </c>
      <c r="AJ68" s="39"/>
      <c r="AK68" s="39"/>
      <c r="AL68" s="39"/>
      <c r="AM68" s="39">
        <f t="shared" si="138"/>
        <v>162184</v>
      </c>
      <c r="AN68" s="39">
        <f t="shared" si="139"/>
        <v>0</v>
      </c>
      <c r="AO68" s="39">
        <f t="shared" si="140"/>
        <v>0</v>
      </c>
    </row>
    <row r="69" spans="1:41" ht="38.25" x14ac:dyDescent="0.2">
      <c r="A69" s="34" t="s">
        <v>86</v>
      </c>
      <c r="B69" s="28" t="s">
        <v>87</v>
      </c>
      <c r="C69" s="39">
        <v>4541660.5</v>
      </c>
      <c r="D69" s="39">
        <v>4273401.33</v>
      </c>
      <c r="E69" s="39">
        <v>3849783.06</v>
      </c>
      <c r="F69" s="39"/>
      <c r="G69" s="39"/>
      <c r="H69" s="39"/>
      <c r="I69" s="39">
        <f t="shared" si="7"/>
        <v>4541660.5</v>
      </c>
      <c r="J69" s="39">
        <f t="shared" si="8"/>
        <v>4273401.33</v>
      </c>
      <c r="K69" s="39">
        <f t="shared" si="9"/>
        <v>3849783.06</v>
      </c>
      <c r="L69" s="39">
        <v>312086.7</v>
      </c>
      <c r="M69" s="39">
        <v>293866.65999999997</v>
      </c>
      <c r="N69" s="39">
        <v>278194.39</v>
      </c>
      <c r="O69" s="39">
        <f t="shared" si="11"/>
        <v>4853747.2</v>
      </c>
      <c r="P69" s="39">
        <f t="shared" si="12"/>
        <v>4567267.99</v>
      </c>
      <c r="Q69" s="39">
        <f t="shared" si="13"/>
        <v>4127977.45</v>
      </c>
      <c r="R69" s="39"/>
      <c r="S69" s="39"/>
      <c r="T69" s="39"/>
      <c r="U69" s="39">
        <f t="shared" si="114"/>
        <v>4853747.2</v>
      </c>
      <c r="V69" s="39">
        <f t="shared" si="115"/>
        <v>4567267.99</v>
      </c>
      <c r="W69" s="39">
        <f t="shared" si="116"/>
        <v>4127977.45</v>
      </c>
      <c r="X69" s="39"/>
      <c r="Y69" s="39"/>
      <c r="Z69" s="39"/>
      <c r="AA69" s="39">
        <f t="shared" si="130"/>
        <v>4853747.2</v>
      </c>
      <c r="AB69" s="39">
        <f t="shared" si="131"/>
        <v>4567267.99</v>
      </c>
      <c r="AC69" s="39">
        <f t="shared" si="132"/>
        <v>4127977.45</v>
      </c>
      <c r="AD69" s="39"/>
      <c r="AE69" s="39"/>
      <c r="AF69" s="39"/>
      <c r="AG69" s="39">
        <f t="shared" si="134"/>
        <v>4853747.2</v>
      </c>
      <c r="AH69" s="39">
        <f t="shared" si="135"/>
        <v>4567267.99</v>
      </c>
      <c r="AI69" s="39">
        <f t="shared" si="136"/>
        <v>4127977.45</v>
      </c>
      <c r="AJ69" s="39"/>
      <c r="AK69" s="39"/>
      <c r="AL69" s="39"/>
      <c r="AM69" s="39">
        <f t="shared" si="138"/>
        <v>4853747.2</v>
      </c>
      <c r="AN69" s="39">
        <f t="shared" si="139"/>
        <v>4567267.99</v>
      </c>
      <c r="AO69" s="39">
        <f t="shared" si="140"/>
        <v>4127977.45</v>
      </c>
    </row>
    <row r="70" spans="1:41" ht="38.25" x14ac:dyDescent="0.2">
      <c r="A70" s="34" t="s">
        <v>166</v>
      </c>
      <c r="B70" s="28" t="s">
        <v>165</v>
      </c>
      <c r="C70" s="39"/>
      <c r="D70" s="39"/>
      <c r="E70" s="39"/>
      <c r="F70" s="39"/>
      <c r="G70" s="39"/>
      <c r="H70" s="39"/>
      <c r="I70" s="39"/>
      <c r="J70" s="39"/>
      <c r="K70" s="39"/>
      <c r="L70" s="39">
        <v>1100463.6399999999</v>
      </c>
      <c r="M70" s="39"/>
      <c r="N70" s="39"/>
      <c r="O70" s="39">
        <f t="shared" ref="O70:O71" si="141">I70+L70</f>
        <v>1100463.6399999999</v>
      </c>
      <c r="P70" s="39">
        <f t="shared" ref="P70:P71" si="142">J70+M70</f>
        <v>0</v>
      </c>
      <c r="Q70" s="39">
        <f t="shared" ref="Q70:Q71" si="143">K70+N70</f>
        <v>0</v>
      </c>
      <c r="R70" s="39"/>
      <c r="S70" s="39"/>
      <c r="T70" s="39"/>
      <c r="U70" s="39">
        <f t="shared" si="114"/>
        <v>1100463.6399999999</v>
      </c>
      <c r="V70" s="39">
        <f t="shared" si="115"/>
        <v>0</v>
      </c>
      <c r="W70" s="39">
        <f t="shared" si="116"/>
        <v>0</v>
      </c>
      <c r="X70" s="39"/>
      <c r="Y70" s="39"/>
      <c r="Z70" s="39"/>
      <c r="AA70" s="39">
        <f t="shared" si="130"/>
        <v>1100463.6399999999</v>
      </c>
      <c r="AB70" s="39">
        <f t="shared" si="131"/>
        <v>0</v>
      </c>
      <c r="AC70" s="39">
        <f t="shared" si="132"/>
        <v>0</v>
      </c>
      <c r="AD70" s="39"/>
      <c r="AE70" s="39"/>
      <c r="AF70" s="39"/>
      <c r="AG70" s="39">
        <f t="shared" si="134"/>
        <v>1100463.6399999999</v>
      </c>
      <c r="AH70" s="39">
        <f t="shared" si="135"/>
        <v>0</v>
      </c>
      <c r="AI70" s="39">
        <f t="shared" si="136"/>
        <v>0</v>
      </c>
      <c r="AJ70" s="39"/>
      <c r="AK70" s="39"/>
      <c r="AL70" s="39"/>
      <c r="AM70" s="39">
        <f t="shared" si="138"/>
        <v>1100463.6399999999</v>
      </c>
      <c r="AN70" s="39">
        <f t="shared" si="139"/>
        <v>0</v>
      </c>
      <c r="AO70" s="39">
        <f t="shared" si="140"/>
        <v>0</v>
      </c>
    </row>
    <row r="71" spans="1:41" ht="25.5" x14ac:dyDescent="0.2">
      <c r="A71" s="34" t="s">
        <v>163</v>
      </c>
      <c r="B71" s="28" t="s">
        <v>164</v>
      </c>
      <c r="C71" s="39"/>
      <c r="D71" s="39"/>
      <c r="E71" s="39"/>
      <c r="F71" s="39"/>
      <c r="G71" s="39"/>
      <c r="H71" s="39"/>
      <c r="I71" s="39"/>
      <c r="J71" s="39"/>
      <c r="K71" s="39"/>
      <c r="L71" s="39">
        <v>315911.92</v>
      </c>
      <c r="M71" s="39"/>
      <c r="N71" s="39"/>
      <c r="O71" s="39">
        <f t="shared" si="141"/>
        <v>315911.92</v>
      </c>
      <c r="P71" s="39">
        <f t="shared" si="142"/>
        <v>0</v>
      </c>
      <c r="Q71" s="39">
        <f t="shared" si="143"/>
        <v>0</v>
      </c>
      <c r="R71" s="39"/>
      <c r="S71" s="39"/>
      <c r="T71" s="39"/>
      <c r="U71" s="39">
        <f t="shared" si="114"/>
        <v>315911.92</v>
      </c>
      <c r="V71" s="39">
        <f t="shared" si="115"/>
        <v>0</v>
      </c>
      <c r="W71" s="39">
        <f t="shared" si="116"/>
        <v>0</v>
      </c>
      <c r="X71" s="39"/>
      <c r="Y71" s="39"/>
      <c r="Z71" s="39"/>
      <c r="AA71" s="39">
        <f t="shared" si="130"/>
        <v>315911.92</v>
      </c>
      <c r="AB71" s="39">
        <f t="shared" si="131"/>
        <v>0</v>
      </c>
      <c r="AC71" s="39">
        <f t="shared" si="132"/>
        <v>0</v>
      </c>
      <c r="AD71" s="39"/>
      <c r="AE71" s="39"/>
      <c r="AF71" s="39"/>
      <c r="AG71" s="39">
        <f t="shared" si="134"/>
        <v>315911.92</v>
      </c>
      <c r="AH71" s="39">
        <f t="shared" si="135"/>
        <v>0</v>
      </c>
      <c r="AI71" s="39">
        <f t="shared" si="136"/>
        <v>0</v>
      </c>
      <c r="AJ71" s="39"/>
      <c r="AK71" s="39"/>
      <c r="AL71" s="39"/>
      <c r="AM71" s="39">
        <f t="shared" si="138"/>
        <v>315911.92</v>
      </c>
      <c r="AN71" s="39">
        <f t="shared" si="139"/>
        <v>0</v>
      </c>
      <c r="AO71" s="39">
        <f t="shared" si="140"/>
        <v>0</v>
      </c>
    </row>
    <row r="72" spans="1:41" ht="30" customHeight="1" x14ac:dyDescent="0.2">
      <c r="A72" s="34" t="s">
        <v>144</v>
      </c>
      <c r="B72" s="28" t="s">
        <v>88</v>
      </c>
      <c r="C72" s="39">
        <f>C73+C74</f>
        <v>294506.8</v>
      </c>
      <c r="D72" s="39">
        <f t="shared" ref="D72:H72" si="144">D73+D74</f>
        <v>294506.8</v>
      </c>
      <c r="E72" s="39">
        <f t="shared" si="144"/>
        <v>0</v>
      </c>
      <c r="F72" s="39">
        <f t="shared" si="144"/>
        <v>78843.199999999997</v>
      </c>
      <c r="G72" s="39">
        <f t="shared" si="144"/>
        <v>-32267.91</v>
      </c>
      <c r="H72" s="39">
        <f t="shared" si="144"/>
        <v>262544.94</v>
      </c>
      <c r="I72" s="39">
        <f t="shared" si="7"/>
        <v>373350</v>
      </c>
      <c r="J72" s="39">
        <f t="shared" si="8"/>
        <v>262238.89</v>
      </c>
      <c r="K72" s="39">
        <f t="shared" si="9"/>
        <v>262544.94</v>
      </c>
      <c r="L72" s="39">
        <f t="shared" ref="L72:N72" si="145">L73+L74</f>
        <v>0</v>
      </c>
      <c r="M72" s="39">
        <f t="shared" si="145"/>
        <v>0</v>
      </c>
      <c r="N72" s="39">
        <f t="shared" si="145"/>
        <v>0</v>
      </c>
      <c r="O72" s="39">
        <f t="shared" si="11"/>
        <v>373350</v>
      </c>
      <c r="P72" s="39">
        <f t="shared" si="12"/>
        <v>262238.89</v>
      </c>
      <c r="Q72" s="39">
        <f t="shared" si="13"/>
        <v>262544.94</v>
      </c>
      <c r="R72" s="39">
        <f t="shared" ref="R72:T72" si="146">R73+R74</f>
        <v>0</v>
      </c>
      <c r="S72" s="39">
        <f t="shared" si="146"/>
        <v>0</v>
      </c>
      <c r="T72" s="39">
        <f t="shared" si="146"/>
        <v>0</v>
      </c>
      <c r="U72" s="39">
        <f t="shared" si="114"/>
        <v>373350</v>
      </c>
      <c r="V72" s="39">
        <f t="shared" si="115"/>
        <v>262238.89</v>
      </c>
      <c r="W72" s="39">
        <f t="shared" si="116"/>
        <v>262544.94</v>
      </c>
      <c r="X72" s="39">
        <f t="shared" ref="X72:Z72" si="147">X73+X74</f>
        <v>0</v>
      </c>
      <c r="Y72" s="39">
        <f t="shared" si="147"/>
        <v>0</v>
      </c>
      <c r="Z72" s="39">
        <f t="shared" si="147"/>
        <v>0</v>
      </c>
      <c r="AA72" s="39">
        <f t="shared" si="130"/>
        <v>373350</v>
      </c>
      <c r="AB72" s="39">
        <f t="shared" si="131"/>
        <v>262238.89</v>
      </c>
      <c r="AC72" s="39">
        <f t="shared" si="132"/>
        <v>262544.94</v>
      </c>
      <c r="AD72" s="39">
        <f t="shared" ref="AD72:AF72" si="148">AD73+AD74</f>
        <v>0</v>
      </c>
      <c r="AE72" s="39">
        <f t="shared" si="148"/>
        <v>0</v>
      </c>
      <c r="AF72" s="39">
        <f t="shared" si="148"/>
        <v>0</v>
      </c>
      <c r="AG72" s="39">
        <f t="shared" si="134"/>
        <v>373350</v>
      </c>
      <c r="AH72" s="39">
        <f t="shared" si="135"/>
        <v>262238.89</v>
      </c>
      <c r="AI72" s="39">
        <f t="shared" si="136"/>
        <v>262544.94</v>
      </c>
      <c r="AJ72" s="39">
        <f t="shared" ref="AJ72:AL72" si="149">AJ73+AJ74</f>
        <v>0</v>
      </c>
      <c r="AK72" s="39">
        <f t="shared" si="149"/>
        <v>0</v>
      </c>
      <c r="AL72" s="39">
        <f t="shared" si="149"/>
        <v>0</v>
      </c>
      <c r="AM72" s="39">
        <f t="shared" si="138"/>
        <v>373350</v>
      </c>
      <c r="AN72" s="39">
        <f t="shared" si="139"/>
        <v>262238.89</v>
      </c>
      <c r="AO72" s="39">
        <f t="shared" si="140"/>
        <v>262544.94</v>
      </c>
    </row>
    <row r="73" spans="1:41" ht="38.25" x14ac:dyDescent="0.2">
      <c r="A73" s="36" t="s">
        <v>145</v>
      </c>
      <c r="B73" s="28"/>
      <c r="C73" s="39">
        <v>294506.8</v>
      </c>
      <c r="D73" s="39">
        <v>294506.8</v>
      </c>
      <c r="E73" s="39"/>
      <c r="F73" s="39">
        <v>-32267.91</v>
      </c>
      <c r="G73" s="39">
        <v>-32267.91</v>
      </c>
      <c r="H73" s="39">
        <v>262544.94</v>
      </c>
      <c r="I73" s="39">
        <f t="shared" ref="I73:I74" si="150">C73+F73</f>
        <v>262238.89</v>
      </c>
      <c r="J73" s="39">
        <f t="shared" ref="J73:J74" si="151">D73+G73</f>
        <v>262238.89</v>
      </c>
      <c r="K73" s="39">
        <f t="shared" ref="K73:K74" si="152">E73+H73</f>
        <v>262544.94</v>
      </c>
      <c r="L73" s="39"/>
      <c r="M73" s="39"/>
      <c r="N73" s="39"/>
      <c r="O73" s="39">
        <f t="shared" si="11"/>
        <v>262238.89</v>
      </c>
      <c r="P73" s="39">
        <f t="shared" si="12"/>
        <v>262238.89</v>
      </c>
      <c r="Q73" s="39">
        <f t="shared" si="13"/>
        <v>262544.94</v>
      </c>
      <c r="R73" s="39"/>
      <c r="S73" s="39"/>
      <c r="T73" s="39"/>
      <c r="U73" s="39">
        <f t="shared" si="114"/>
        <v>262238.89</v>
      </c>
      <c r="V73" s="39">
        <f t="shared" si="115"/>
        <v>262238.89</v>
      </c>
      <c r="W73" s="39">
        <f t="shared" si="116"/>
        <v>262544.94</v>
      </c>
      <c r="X73" s="39"/>
      <c r="Y73" s="39"/>
      <c r="Z73" s="39"/>
      <c r="AA73" s="39">
        <f t="shared" si="130"/>
        <v>262238.89</v>
      </c>
      <c r="AB73" s="39">
        <f t="shared" si="131"/>
        <v>262238.89</v>
      </c>
      <c r="AC73" s="39">
        <f t="shared" si="132"/>
        <v>262544.94</v>
      </c>
      <c r="AD73" s="39"/>
      <c r="AE73" s="39"/>
      <c r="AF73" s="39"/>
      <c r="AG73" s="39">
        <f t="shared" si="134"/>
        <v>262238.89</v>
      </c>
      <c r="AH73" s="39">
        <f t="shared" si="135"/>
        <v>262238.89</v>
      </c>
      <c r="AI73" s="39">
        <f t="shared" si="136"/>
        <v>262544.94</v>
      </c>
      <c r="AJ73" s="39"/>
      <c r="AK73" s="39"/>
      <c r="AL73" s="39"/>
      <c r="AM73" s="39">
        <f t="shared" si="138"/>
        <v>262238.89</v>
      </c>
      <c r="AN73" s="39">
        <f t="shared" si="139"/>
        <v>262238.89</v>
      </c>
      <c r="AO73" s="39">
        <f t="shared" si="140"/>
        <v>262544.94</v>
      </c>
    </row>
    <row r="74" spans="1:41" ht="25.5" x14ac:dyDescent="0.2">
      <c r="A74" s="36" t="s">
        <v>146</v>
      </c>
      <c r="B74" s="28"/>
      <c r="C74" s="39"/>
      <c r="D74" s="39"/>
      <c r="E74" s="39"/>
      <c r="F74" s="39">
        <v>111111.11</v>
      </c>
      <c r="G74" s="39"/>
      <c r="H74" s="39"/>
      <c r="I74" s="39">
        <f t="shared" si="150"/>
        <v>111111.11</v>
      </c>
      <c r="J74" s="39">
        <f t="shared" si="151"/>
        <v>0</v>
      </c>
      <c r="K74" s="39">
        <f t="shared" si="152"/>
        <v>0</v>
      </c>
      <c r="L74" s="39"/>
      <c r="M74" s="39"/>
      <c r="N74" s="39"/>
      <c r="O74" s="39">
        <f t="shared" si="11"/>
        <v>111111.11</v>
      </c>
      <c r="P74" s="39">
        <f t="shared" si="12"/>
        <v>0</v>
      </c>
      <c r="Q74" s="39">
        <f t="shared" si="13"/>
        <v>0</v>
      </c>
      <c r="R74" s="39"/>
      <c r="S74" s="39"/>
      <c r="T74" s="39"/>
      <c r="U74" s="39">
        <f t="shared" si="114"/>
        <v>111111.11</v>
      </c>
      <c r="V74" s="39">
        <f t="shared" si="115"/>
        <v>0</v>
      </c>
      <c r="W74" s="39">
        <f t="shared" si="116"/>
        <v>0</v>
      </c>
      <c r="X74" s="39"/>
      <c r="Y74" s="39"/>
      <c r="Z74" s="39"/>
      <c r="AA74" s="39">
        <f t="shared" si="130"/>
        <v>111111.11</v>
      </c>
      <c r="AB74" s="39">
        <f t="shared" si="131"/>
        <v>0</v>
      </c>
      <c r="AC74" s="39">
        <f t="shared" si="132"/>
        <v>0</v>
      </c>
      <c r="AD74" s="39"/>
      <c r="AE74" s="39"/>
      <c r="AF74" s="39"/>
      <c r="AG74" s="39">
        <f t="shared" si="134"/>
        <v>111111.11</v>
      </c>
      <c r="AH74" s="39">
        <f t="shared" si="135"/>
        <v>0</v>
      </c>
      <c r="AI74" s="39">
        <f t="shared" si="136"/>
        <v>0</v>
      </c>
      <c r="AJ74" s="39"/>
      <c r="AK74" s="39"/>
      <c r="AL74" s="39"/>
      <c r="AM74" s="39">
        <f t="shared" si="138"/>
        <v>111111.11</v>
      </c>
      <c r="AN74" s="39">
        <f t="shared" si="139"/>
        <v>0</v>
      </c>
      <c r="AO74" s="39">
        <f t="shared" si="140"/>
        <v>0</v>
      </c>
    </row>
    <row r="75" spans="1:41" ht="25.5" x14ac:dyDescent="0.2">
      <c r="A75" s="36" t="s">
        <v>151</v>
      </c>
      <c r="B75" s="28" t="s">
        <v>150</v>
      </c>
      <c r="C75" s="39"/>
      <c r="D75" s="39"/>
      <c r="E75" s="39"/>
      <c r="F75" s="39">
        <v>2036814.55</v>
      </c>
      <c r="G75" s="39">
        <v>2228470.13</v>
      </c>
      <c r="H75" s="39"/>
      <c r="I75" s="39">
        <f t="shared" ref="I75" si="153">C75+F75</f>
        <v>2036814.55</v>
      </c>
      <c r="J75" s="39">
        <f t="shared" ref="J75" si="154">D75+G75</f>
        <v>2228470.13</v>
      </c>
      <c r="K75" s="39">
        <f t="shared" ref="K75" si="155">E75+H75</f>
        <v>0</v>
      </c>
      <c r="L75" s="39"/>
      <c r="M75" s="39"/>
      <c r="N75" s="39"/>
      <c r="O75" s="39">
        <f t="shared" si="11"/>
        <v>2036814.55</v>
      </c>
      <c r="P75" s="39">
        <f t="shared" si="12"/>
        <v>2228470.13</v>
      </c>
      <c r="Q75" s="39">
        <f t="shared" si="13"/>
        <v>0</v>
      </c>
      <c r="R75" s="39"/>
      <c r="S75" s="39"/>
      <c r="T75" s="39"/>
      <c r="U75" s="39">
        <f t="shared" si="114"/>
        <v>2036814.55</v>
      </c>
      <c r="V75" s="39">
        <f t="shared" si="115"/>
        <v>2228470.13</v>
      </c>
      <c r="W75" s="39">
        <f t="shared" si="116"/>
        <v>0</v>
      </c>
      <c r="X75" s="39"/>
      <c r="Y75" s="39"/>
      <c r="Z75" s="39"/>
      <c r="AA75" s="39">
        <f t="shared" si="130"/>
        <v>2036814.55</v>
      </c>
      <c r="AB75" s="39">
        <f t="shared" si="131"/>
        <v>2228470.13</v>
      </c>
      <c r="AC75" s="39">
        <f t="shared" si="132"/>
        <v>0</v>
      </c>
      <c r="AD75" s="39"/>
      <c r="AE75" s="39"/>
      <c r="AF75" s="39"/>
      <c r="AG75" s="39">
        <f t="shared" si="134"/>
        <v>2036814.55</v>
      </c>
      <c r="AH75" s="39">
        <f t="shared" si="135"/>
        <v>2228470.13</v>
      </c>
      <c r="AI75" s="39">
        <f t="shared" si="136"/>
        <v>0</v>
      </c>
      <c r="AJ75" s="39"/>
      <c r="AK75" s="39"/>
      <c r="AL75" s="39"/>
      <c r="AM75" s="39">
        <f t="shared" si="138"/>
        <v>2036814.55</v>
      </c>
      <c r="AN75" s="39">
        <f t="shared" si="139"/>
        <v>2228470.13</v>
      </c>
      <c r="AO75" s="39">
        <f t="shared" si="140"/>
        <v>0</v>
      </c>
    </row>
    <row r="76" spans="1:41" ht="25.5" x14ac:dyDescent="0.2">
      <c r="A76" s="34" t="s">
        <v>148</v>
      </c>
      <c r="B76" s="28" t="s">
        <v>149</v>
      </c>
      <c r="C76" s="39"/>
      <c r="D76" s="39"/>
      <c r="E76" s="39"/>
      <c r="F76" s="39">
        <v>908547.66</v>
      </c>
      <c r="G76" s="39"/>
      <c r="H76" s="39"/>
      <c r="I76" s="39">
        <f t="shared" ref="I76" si="156">C76+F76</f>
        <v>908547.66</v>
      </c>
      <c r="J76" s="39">
        <f t="shared" ref="J76" si="157">D76+G76</f>
        <v>0</v>
      </c>
      <c r="K76" s="39">
        <f t="shared" ref="K76" si="158">E76+H76</f>
        <v>0</v>
      </c>
      <c r="L76" s="39"/>
      <c r="M76" s="39"/>
      <c r="N76" s="39"/>
      <c r="O76" s="39">
        <f t="shared" si="11"/>
        <v>908547.66</v>
      </c>
      <c r="P76" s="39">
        <f t="shared" si="12"/>
        <v>0</v>
      </c>
      <c r="Q76" s="39">
        <f t="shared" si="13"/>
        <v>0</v>
      </c>
      <c r="R76" s="39"/>
      <c r="S76" s="39"/>
      <c r="T76" s="39"/>
      <c r="U76" s="39">
        <f t="shared" si="114"/>
        <v>908547.66</v>
      </c>
      <c r="V76" s="39">
        <f t="shared" si="115"/>
        <v>0</v>
      </c>
      <c r="W76" s="39">
        <f t="shared" si="116"/>
        <v>0</v>
      </c>
      <c r="X76" s="39"/>
      <c r="Y76" s="39"/>
      <c r="Z76" s="39"/>
      <c r="AA76" s="39">
        <f t="shared" si="130"/>
        <v>908547.66</v>
      </c>
      <c r="AB76" s="39">
        <f t="shared" si="131"/>
        <v>0</v>
      </c>
      <c r="AC76" s="39">
        <f t="shared" si="132"/>
        <v>0</v>
      </c>
      <c r="AD76" s="39">
        <v>-908547.66</v>
      </c>
      <c r="AE76" s="39"/>
      <c r="AF76" s="39"/>
      <c r="AG76" s="39">
        <f t="shared" si="134"/>
        <v>0</v>
      </c>
      <c r="AH76" s="39">
        <f t="shared" si="135"/>
        <v>0</v>
      </c>
      <c r="AI76" s="39">
        <f t="shared" si="136"/>
        <v>0</v>
      </c>
      <c r="AJ76" s="39"/>
      <c r="AK76" s="39"/>
      <c r="AL76" s="39"/>
      <c r="AM76" s="39">
        <f t="shared" si="138"/>
        <v>0</v>
      </c>
      <c r="AN76" s="39">
        <f t="shared" si="139"/>
        <v>0</v>
      </c>
      <c r="AO76" s="39">
        <f t="shared" si="140"/>
        <v>0</v>
      </c>
    </row>
    <row r="77" spans="1:41" ht="25.5" x14ac:dyDescent="0.2">
      <c r="A77" s="34" t="s">
        <v>169</v>
      </c>
      <c r="B77" s="28" t="s">
        <v>170</v>
      </c>
      <c r="C77" s="39"/>
      <c r="D77" s="39"/>
      <c r="E77" s="39"/>
      <c r="F77" s="39"/>
      <c r="G77" s="39"/>
      <c r="H77" s="39"/>
      <c r="I77" s="39"/>
      <c r="J77" s="39"/>
      <c r="K77" s="39"/>
      <c r="L77" s="39">
        <v>25853345.300000001</v>
      </c>
      <c r="M77" s="39"/>
      <c r="N77" s="39"/>
      <c r="O77" s="39">
        <f t="shared" ref="O77" si="159">I77+L77</f>
        <v>25853345.300000001</v>
      </c>
      <c r="P77" s="39">
        <f t="shared" ref="P77" si="160">J77+M77</f>
        <v>0</v>
      </c>
      <c r="Q77" s="39">
        <f t="shared" ref="Q77" si="161">K77+N77</f>
        <v>0</v>
      </c>
      <c r="R77" s="39">
        <v>30530493.18</v>
      </c>
      <c r="S77" s="39"/>
      <c r="T77" s="39"/>
      <c r="U77" s="39">
        <f t="shared" si="114"/>
        <v>56383838.480000004</v>
      </c>
      <c r="V77" s="39">
        <f t="shared" si="115"/>
        <v>0</v>
      </c>
      <c r="W77" s="39">
        <f t="shared" si="116"/>
        <v>0</v>
      </c>
      <c r="X77" s="39"/>
      <c r="Y77" s="39"/>
      <c r="Z77" s="39"/>
      <c r="AA77" s="39">
        <f t="shared" si="130"/>
        <v>56383838.480000004</v>
      </c>
      <c r="AB77" s="39">
        <f t="shared" si="131"/>
        <v>0</v>
      </c>
      <c r="AC77" s="39">
        <f t="shared" si="132"/>
        <v>0</v>
      </c>
      <c r="AD77" s="39"/>
      <c r="AE77" s="39"/>
      <c r="AF77" s="39"/>
      <c r="AG77" s="39">
        <f t="shared" si="134"/>
        <v>56383838.480000004</v>
      </c>
      <c r="AH77" s="39">
        <f t="shared" si="135"/>
        <v>0</v>
      </c>
      <c r="AI77" s="39">
        <f t="shared" si="136"/>
        <v>0</v>
      </c>
      <c r="AJ77" s="39"/>
      <c r="AK77" s="39"/>
      <c r="AL77" s="39"/>
      <c r="AM77" s="39">
        <f t="shared" si="138"/>
        <v>56383838.480000004</v>
      </c>
      <c r="AN77" s="39">
        <f t="shared" si="139"/>
        <v>0</v>
      </c>
      <c r="AO77" s="39">
        <f t="shared" si="140"/>
        <v>0</v>
      </c>
    </row>
    <row r="78" spans="1:41" x14ac:dyDescent="0.2">
      <c r="A78" s="7" t="s">
        <v>18</v>
      </c>
      <c r="B78" s="21" t="s">
        <v>48</v>
      </c>
      <c r="C78" s="37">
        <f>SUM(C79)</f>
        <v>400679731.78999996</v>
      </c>
      <c r="D78" s="37">
        <f t="shared" ref="D78:H78" si="162">SUM(D79)</f>
        <v>395066413.78999996</v>
      </c>
      <c r="E78" s="37">
        <f t="shared" si="162"/>
        <v>395066923.78999996</v>
      </c>
      <c r="F78" s="37">
        <f t="shared" si="162"/>
        <v>797075.82000000007</v>
      </c>
      <c r="G78" s="37">
        <f t="shared" si="162"/>
        <v>629837.67000000004</v>
      </c>
      <c r="H78" s="37">
        <f t="shared" si="162"/>
        <v>629837.67000000004</v>
      </c>
      <c r="I78" s="37">
        <f t="shared" si="7"/>
        <v>401476807.60999995</v>
      </c>
      <c r="J78" s="37">
        <f t="shared" si="8"/>
        <v>395696251.45999998</v>
      </c>
      <c r="K78" s="37">
        <f t="shared" si="9"/>
        <v>395696761.45999998</v>
      </c>
      <c r="L78" s="37">
        <f t="shared" ref="L78:N78" si="163">SUM(L79)</f>
        <v>7915564.9100000001</v>
      </c>
      <c r="M78" s="37">
        <f t="shared" si="163"/>
        <v>0</v>
      </c>
      <c r="N78" s="37">
        <f t="shared" si="163"/>
        <v>0</v>
      </c>
      <c r="O78" s="37">
        <f t="shared" si="11"/>
        <v>409392372.51999998</v>
      </c>
      <c r="P78" s="37">
        <f t="shared" si="12"/>
        <v>395696251.45999998</v>
      </c>
      <c r="Q78" s="37">
        <f t="shared" si="13"/>
        <v>395696761.45999998</v>
      </c>
      <c r="R78" s="37">
        <f t="shared" ref="R78:T78" si="164">SUM(R79)</f>
        <v>2636020.4499999997</v>
      </c>
      <c r="S78" s="37">
        <f t="shared" si="164"/>
        <v>0</v>
      </c>
      <c r="T78" s="37">
        <f t="shared" si="164"/>
        <v>0</v>
      </c>
      <c r="U78" s="37">
        <f t="shared" si="114"/>
        <v>412028392.96999997</v>
      </c>
      <c r="V78" s="37">
        <f t="shared" si="115"/>
        <v>395696251.45999998</v>
      </c>
      <c r="W78" s="37">
        <f t="shared" si="116"/>
        <v>395696761.45999998</v>
      </c>
      <c r="X78" s="37">
        <f t="shared" ref="X78:Z78" si="165">SUM(X79)</f>
        <v>-4525436.7</v>
      </c>
      <c r="Y78" s="37">
        <f t="shared" si="165"/>
        <v>0</v>
      </c>
      <c r="Z78" s="37">
        <f t="shared" si="165"/>
        <v>0</v>
      </c>
      <c r="AA78" s="37">
        <f t="shared" si="130"/>
        <v>407502956.26999998</v>
      </c>
      <c r="AB78" s="37">
        <f t="shared" si="131"/>
        <v>395696251.45999998</v>
      </c>
      <c r="AC78" s="37">
        <f t="shared" si="132"/>
        <v>395696761.45999998</v>
      </c>
      <c r="AD78" s="37">
        <f t="shared" ref="AD78:AF78" si="166">SUM(AD79)</f>
        <v>67407.41</v>
      </c>
      <c r="AE78" s="37">
        <f t="shared" si="166"/>
        <v>0</v>
      </c>
      <c r="AF78" s="37">
        <f t="shared" si="166"/>
        <v>0</v>
      </c>
      <c r="AG78" s="37">
        <f t="shared" si="134"/>
        <v>407570363.68000001</v>
      </c>
      <c r="AH78" s="37">
        <f t="shared" si="135"/>
        <v>395696251.45999998</v>
      </c>
      <c r="AI78" s="37">
        <f t="shared" si="136"/>
        <v>395696761.45999998</v>
      </c>
      <c r="AJ78" s="37">
        <f t="shared" ref="AJ78:AL78" si="167">SUM(AJ79)</f>
        <v>1816183.4700000002</v>
      </c>
      <c r="AK78" s="37">
        <f t="shared" si="167"/>
        <v>0</v>
      </c>
      <c r="AL78" s="37">
        <f t="shared" si="167"/>
        <v>0</v>
      </c>
      <c r="AM78" s="37">
        <f t="shared" si="138"/>
        <v>409386547.15000004</v>
      </c>
      <c r="AN78" s="37">
        <f t="shared" si="139"/>
        <v>395696251.45999998</v>
      </c>
      <c r="AO78" s="37">
        <f t="shared" si="140"/>
        <v>395696761.45999998</v>
      </c>
    </row>
    <row r="79" spans="1:41" x14ac:dyDescent="0.2">
      <c r="A79" s="1" t="s">
        <v>89</v>
      </c>
      <c r="B79" s="21" t="s">
        <v>90</v>
      </c>
      <c r="C79" s="37">
        <f>SUM(C80:C88)</f>
        <v>400679731.78999996</v>
      </c>
      <c r="D79" s="37">
        <f t="shared" ref="D79:E79" si="168">SUM(D80:D88)</f>
        <v>395066413.78999996</v>
      </c>
      <c r="E79" s="37">
        <f t="shared" si="168"/>
        <v>395066923.78999996</v>
      </c>
      <c r="F79" s="37">
        <f>SUM(F80:F88)</f>
        <v>797075.82000000007</v>
      </c>
      <c r="G79" s="37">
        <f t="shared" ref="G79:H79" si="169">SUM(G80:G88)</f>
        <v>629837.67000000004</v>
      </c>
      <c r="H79" s="37">
        <f t="shared" si="169"/>
        <v>629837.67000000004</v>
      </c>
      <c r="I79" s="37">
        <f t="shared" si="7"/>
        <v>401476807.60999995</v>
      </c>
      <c r="J79" s="37">
        <f t="shared" si="8"/>
        <v>395696251.45999998</v>
      </c>
      <c r="K79" s="37">
        <f t="shared" si="9"/>
        <v>395696761.45999998</v>
      </c>
      <c r="L79" s="37">
        <f>SUM(L80:L91)</f>
        <v>7915564.9100000001</v>
      </c>
      <c r="M79" s="37">
        <f t="shared" ref="M79:N79" si="170">SUM(M80:M91)</f>
        <v>0</v>
      </c>
      <c r="N79" s="37">
        <f t="shared" si="170"/>
        <v>0</v>
      </c>
      <c r="O79" s="37">
        <f t="shared" si="11"/>
        <v>409392372.51999998</v>
      </c>
      <c r="P79" s="37">
        <f t="shared" si="12"/>
        <v>395696251.45999998</v>
      </c>
      <c r="Q79" s="37">
        <f t="shared" si="13"/>
        <v>395696761.45999998</v>
      </c>
      <c r="R79" s="37">
        <f>SUM(R80:R97)</f>
        <v>2636020.4499999997</v>
      </c>
      <c r="S79" s="37">
        <f t="shared" ref="S79:T79" si="171">SUM(S80:S97)</f>
        <v>0</v>
      </c>
      <c r="T79" s="37">
        <f t="shared" si="171"/>
        <v>0</v>
      </c>
      <c r="U79" s="37">
        <f t="shared" si="114"/>
        <v>412028392.96999997</v>
      </c>
      <c r="V79" s="37">
        <f t="shared" si="115"/>
        <v>395696251.45999998</v>
      </c>
      <c r="W79" s="37">
        <f t="shared" si="116"/>
        <v>395696761.45999998</v>
      </c>
      <c r="X79" s="37">
        <f>SUM(X80:X98)</f>
        <v>-4525436.7</v>
      </c>
      <c r="Y79" s="37">
        <f t="shared" ref="Y79:Z79" si="172">SUM(Y80:Y98)</f>
        <v>0</v>
      </c>
      <c r="Z79" s="37">
        <f t="shared" si="172"/>
        <v>0</v>
      </c>
      <c r="AA79" s="37">
        <f t="shared" si="130"/>
        <v>407502956.26999998</v>
      </c>
      <c r="AB79" s="37">
        <f t="shared" si="131"/>
        <v>395696251.45999998</v>
      </c>
      <c r="AC79" s="37">
        <f t="shared" si="132"/>
        <v>395696761.45999998</v>
      </c>
      <c r="AD79" s="37">
        <f>SUM(AD80:AD99)</f>
        <v>67407.41</v>
      </c>
      <c r="AE79" s="37">
        <f t="shared" ref="AE79:AF79" si="173">SUM(AE80:AE99)</f>
        <v>0</v>
      </c>
      <c r="AF79" s="37">
        <f t="shared" si="173"/>
        <v>0</v>
      </c>
      <c r="AG79" s="37">
        <f t="shared" si="134"/>
        <v>407570363.68000001</v>
      </c>
      <c r="AH79" s="37">
        <f t="shared" si="135"/>
        <v>395696251.45999998</v>
      </c>
      <c r="AI79" s="37">
        <f t="shared" si="136"/>
        <v>395696761.45999998</v>
      </c>
      <c r="AJ79" s="37">
        <f>SUM(AJ80:AJ100)</f>
        <v>1816183.4700000002</v>
      </c>
      <c r="AK79" s="37">
        <f t="shared" ref="AK79:AL79" si="174">SUM(AK80:AK100)</f>
        <v>0</v>
      </c>
      <c r="AL79" s="37">
        <f t="shared" si="174"/>
        <v>0</v>
      </c>
      <c r="AM79" s="37">
        <f t="shared" si="138"/>
        <v>409386547.15000004</v>
      </c>
      <c r="AN79" s="37">
        <f t="shared" si="139"/>
        <v>395696251.45999998</v>
      </c>
      <c r="AO79" s="37">
        <f t="shared" si="140"/>
        <v>395696761.45999998</v>
      </c>
    </row>
    <row r="80" spans="1:41" x14ac:dyDescent="0.2">
      <c r="A80" s="16" t="s">
        <v>30</v>
      </c>
      <c r="B80" s="21"/>
      <c r="C80" s="37">
        <v>394493598.89999998</v>
      </c>
      <c r="D80" s="37">
        <v>394493598.89999998</v>
      </c>
      <c r="E80" s="37">
        <v>394493598.89999998</v>
      </c>
      <c r="F80" s="37"/>
      <c r="G80" s="37"/>
      <c r="H80" s="37"/>
      <c r="I80" s="37">
        <f t="shared" si="7"/>
        <v>394493598.89999998</v>
      </c>
      <c r="J80" s="37">
        <f t="shared" si="8"/>
        <v>394493598.89999998</v>
      </c>
      <c r="K80" s="37">
        <f t="shared" si="9"/>
        <v>394493598.89999998</v>
      </c>
      <c r="L80" s="37"/>
      <c r="M80" s="37"/>
      <c r="N80" s="37"/>
      <c r="O80" s="37">
        <f t="shared" si="11"/>
        <v>394493598.89999998</v>
      </c>
      <c r="P80" s="37">
        <f t="shared" si="12"/>
        <v>394493598.89999998</v>
      </c>
      <c r="Q80" s="37">
        <f t="shared" si="13"/>
        <v>394493598.89999998</v>
      </c>
      <c r="R80" s="37"/>
      <c r="S80" s="37"/>
      <c r="T80" s="37"/>
      <c r="U80" s="37">
        <f t="shared" si="114"/>
        <v>394493598.89999998</v>
      </c>
      <c r="V80" s="37">
        <f t="shared" si="115"/>
        <v>394493598.89999998</v>
      </c>
      <c r="W80" s="37">
        <f t="shared" si="116"/>
        <v>394493598.89999998</v>
      </c>
      <c r="X80" s="37"/>
      <c r="Y80" s="37"/>
      <c r="Z80" s="37"/>
      <c r="AA80" s="37">
        <f t="shared" si="130"/>
        <v>394493598.89999998</v>
      </c>
      <c r="AB80" s="37">
        <f t="shared" si="131"/>
        <v>394493598.89999998</v>
      </c>
      <c r="AC80" s="37">
        <f t="shared" si="132"/>
        <v>394493598.89999998</v>
      </c>
      <c r="AD80" s="37"/>
      <c r="AE80" s="37"/>
      <c r="AF80" s="37"/>
      <c r="AG80" s="37">
        <f t="shared" si="134"/>
        <v>394493598.89999998</v>
      </c>
      <c r="AH80" s="37">
        <f t="shared" si="135"/>
        <v>394493598.89999998</v>
      </c>
      <c r="AI80" s="37">
        <f t="shared" si="136"/>
        <v>394493598.89999998</v>
      </c>
      <c r="AJ80" s="37"/>
      <c r="AK80" s="37"/>
      <c r="AL80" s="37"/>
      <c r="AM80" s="37">
        <f t="shared" si="138"/>
        <v>394493598.89999998</v>
      </c>
      <c r="AN80" s="37">
        <f t="shared" si="139"/>
        <v>394493598.89999998</v>
      </c>
      <c r="AO80" s="37">
        <f t="shared" si="140"/>
        <v>394493598.89999998</v>
      </c>
    </row>
    <row r="81" spans="1:41" ht="38.25" x14ac:dyDescent="0.2">
      <c r="A81" s="16" t="s">
        <v>41</v>
      </c>
      <c r="B81" s="21"/>
      <c r="C81" s="37">
        <v>175700</v>
      </c>
      <c r="D81" s="37">
        <v>176450</v>
      </c>
      <c r="E81" s="37">
        <v>176960</v>
      </c>
      <c r="F81" s="37"/>
      <c r="G81" s="37"/>
      <c r="H81" s="37"/>
      <c r="I81" s="37">
        <f t="shared" si="7"/>
        <v>175700</v>
      </c>
      <c r="J81" s="37">
        <f t="shared" si="8"/>
        <v>176450</v>
      </c>
      <c r="K81" s="37">
        <f t="shared" si="9"/>
        <v>176960</v>
      </c>
      <c r="L81" s="37"/>
      <c r="M81" s="37"/>
      <c r="N81" s="37"/>
      <c r="O81" s="37">
        <f t="shared" si="11"/>
        <v>175700</v>
      </c>
      <c r="P81" s="37">
        <f t="shared" si="12"/>
        <v>176450</v>
      </c>
      <c r="Q81" s="37">
        <f t="shared" si="13"/>
        <v>176960</v>
      </c>
      <c r="R81" s="37"/>
      <c r="S81" s="37"/>
      <c r="T81" s="37"/>
      <c r="U81" s="37">
        <f t="shared" si="114"/>
        <v>175700</v>
      </c>
      <c r="V81" s="37">
        <f t="shared" si="115"/>
        <v>176450</v>
      </c>
      <c r="W81" s="37">
        <f t="shared" si="116"/>
        <v>176960</v>
      </c>
      <c r="X81" s="37"/>
      <c r="Y81" s="37"/>
      <c r="Z81" s="37"/>
      <c r="AA81" s="37">
        <f t="shared" si="130"/>
        <v>175700</v>
      </c>
      <c r="AB81" s="37">
        <f t="shared" si="131"/>
        <v>176450</v>
      </c>
      <c r="AC81" s="37">
        <f t="shared" si="132"/>
        <v>176960</v>
      </c>
      <c r="AD81" s="37"/>
      <c r="AE81" s="37"/>
      <c r="AF81" s="37"/>
      <c r="AG81" s="37">
        <f t="shared" si="134"/>
        <v>175700</v>
      </c>
      <c r="AH81" s="37">
        <f t="shared" si="135"/>
        <v>176450</v>
      </c>
      <c r="AI81" s="37">
        <f t="shared" si="136"/>
        <v>176960</v>
      </c>
      <c r="AJ81" s="37"/>
      <c r="AK81" s="37"/>
      <c r="AL81" s="37"/>
      <c r="AM81" s="37">
        <f t="shared" si="138"/>
        <v>175700</v>
      </c>
      <c r="AN81" s="37">
        <f t="shared" si="139"/>
        <v>176450</v>
      </c>
      <c r="AO81" s="37">
        <f t="shared" si="140"/>
        <v>176960</v>
      </c>
    </row>
    <row r="82" spans="1:41" ht="25.5" x14ac:dyDescent="0.2">
      <c r="A82" s="57" t="s">
        <v>115</v>
      </c>
      <c r="B82" s="21"/>
      <c r="C82" s="37">
        <v>129750</v>
      </c>
      <c r="D82" s="37">
        <v>89682</v>
      </c>
      <c r="E82" s="37">
        <v>89682</v>
      </c>
      <c r="F82" s="37"/>
      <c r="G82" s="37"/>
      <c r="H82" s="37"/>
      <c r="I82" s="37">
        <f t="shared" si="7"/>
        <v>129750</v>
      </c>
      <c r="J82" s="37">
        <f t="shared" si="8"/>
        <v>89682</v>
      </c>
      <c r="K82" s="37">
        <f t="shared" si="9"/>
        <v>89682</v>
      </c>
      <c r="L82" s="37"/>
      <c r="M82" s="37"/>
      <c r="N82" s="37"/>
      <c r="O82" s="37">
        <f t="shared" si="11"/>
        <v>129750</v>
      </c>
      <c r="P82" s="37">
        <f t="shared" si="12"/>
        <v>89682</v>
      </c>
      <c r="Q82" s="37">
        <f t="shared" si="13"/>
        <v>89682</v>
      </c>
      <c r="R82" s="37"/>
      <c r="S82" s="37"/>
      <c r="T82" s="37"/>
      <c r="U82" s="37">
        <f t="shared" si="114"/>
        <v>129750</v>
      </c>
      <c r="V82" s="37">
        <f t="shared" si="115"/>
        <v>89682</v>
      </c>
      <c r="W82" s="37">
        <f t="shared" si="116"/>
        <v>89682</v>
      </c>
      <c r="X82" s="37"/>
      <c r="Y82" s="37"/>
      <c r="Z82" s="37"/>
      <c r="AA82" s="37">
        <f t="shared" si="130"/>
        <v>129750</v>
      </c>
      <c r="AB82" s="37">
        <f t="shared" si="131"/>
        <v>89682</v>
      </c>
      <c r="AC82" s="37">
        <f t="shared" si="132"/>
        <v>89682</v>
      </c>
      <c r="AD82" s="37"/>
      <c r="AE82" s="37"/>
      <c r="AF82" s="37"/>
      <c r="AG82" s="37">
        <f t="shared" si="134"/>
        <v>129750</v>
      </c>
      <c r="AH82" s="37">
        <f t="shared" si="135"/>
        <v>89682</v>
      </c>
      <c r="AI82" s="37">
        <f t="shared" si="136"/>
        <v>89682</v>
      </c>
      <c r="AJ82" s="37"/>
      <c r="AK82" s="37"/>
      <c r="AL82" s="37"/>
      <c r="AM82" s="37">
        <f t="shared" si="138"/>
        <v>129750</v>
      </c>
      <c r="AN82" s="37">
        <f t="shared" si="139"/>
        <v>89682</v>
      </c>
      <c r="AO82" s="37">
        <f t="shared" si="140"/>
        <v>89682</v>
      </c>
    </row>
    <row r="83" spans="1:41" ht="51" x14ac:dyDescent="0.2">
      <c r="A83" s="16" t="s">
        <v>70</v>
      </c>
      <c r="B83" s="21"/>
      <c r="C83" s="37">
        <v>235092</v>
      </c>
      <c r="D83" s="37">
        <v>235092</v>
      </c>
      <c r="E83" s="37">
        <v>235092</v>
      </c>
      <c r="F83" s="37"/>
      <c r="G83" s="37"/>
      <c r="H83" s="37"/>
      <c r="I83" s="37">
        <f t="shared" si="7"/>
        <v>235092</v>
      </c>
      <c r="J83" s="37">
        <f t="shared" si="8"/>
        <v>235092</v>
      </c>
      <c r="K83" s="37">
        <f t="shared" si="9"/>
        <v>235092</v>
      </c>
      <c r="L83" s="37"/>
      <c r="M83" s="37"/>
      <c r="N83" s="37"/>
      <c r="O83" s="37">
        <f t="shared" si="11"/>
        <v>235092</v>
      </c>
      <c r="P83" s="37">
        <f t="shared" si="12"/>
        <v>235092</v>
      </c>
      <c r="Q83" s="37">
        <f t="shared" si="13"/>
        <v>235092</v>
      </c>
      <c r="R83" s="37"/>
      <c r="S83" s="37"/>
      <c r="T83" s="37"/>
      <c r="U83" s="37">
        <f t="shared" si="114"/>
        <v>235092</v>
      </c>
      <c r="V83" s="37">
        <f t="shared" si="115"/>
        <v>235092</v>
      </c>
      <c r="W83" s="37">
        <f t="shared" si="116"/>
        <v>235092</v>
      </c>
      <c r="X83" s="37"/>
      <c r="Y83" s="37"/>
      <c r="Z83" s="37"/>
      <c r="AA83" s="37">
        <f t="shared" si="130"/>
        <v>235092</v>
      </c>
      <c r="AB83" s="37">
        <f t="shared" si="131"/>
        <v>235092</v>
      </c>
      <c r="AC83" s="37">
        <f t="shared" si="132"/>
        <v>235092</v>
      </c>
      <c r="AD83" s="37"/>
      <c r="AE83" s="37"/>
      <c r="AF83" s="37"/>
      <c r="AG83" s="37">
        <f t="shared" si="134"/>
        <v>235092</v>
      </c>
      <c r="AH83" s="37">
        <f t="shared" si="135"/>
        <v>235092</v>
      </c>
      <c r="AI83" s="37">
        <f t="shared" si="136"/>
        <v>235092</v>
      </c>
      <c r="AJ83" s="37"/>
      <c r="AK83" s="37"/>
      <c r="AL83" s="37"/>
      <c r="AM83" s="37">
        <f t="shared" si="138"/>
        <v>235092</v>
      </c>
      <c r="AN83" s="37">
        <f t="shared" si="139"/>
        <v>235092</v>
      </c>
      <c r="AO83" s="37">
        <f t="shared" si="140"/>
        <v>235092</v>
      </c>
    </row>
    <row r="84" spans="1:41" ht="25.5" x14ac:dyDescent="0.2">
      <c r="A84" s="57" t="s">
        <v>110</v>
      </c>
      <c r="B84" s="21"/>
      <c r="C84" s="37">
        <v>71590.89</v>
      </c>
      <c r="D84" s="37">
        <v>71590.89</v>
      </c>
      <c r="E84" s="37">
        <v>71590.89</v>
      </c>
      <c r="F84" s="37">
        <v>95075.82</v>
      </c>
      <c r="G84" s="37">
        <v>-162.33000000000001</v>
      </c>
      <c r="H84" s="37">
        <v>-162.33000000000001</v>
      </c>
      <c r="I84" s="37">
        <f t="shared" si="7"/>
        <v>166666.71000000002</v>
      </c>
      <c r="J84" s="37">
        <f t="shared" si="8"/>
        <v>71428.56</v>
      </c>
      <c r="K84" s="37">
        <f t="shared" si="9"/>
        <v>71428.56</v>
      </c>
      <c r="L84" s="37"/>
      <c r="M84" s="37"/>
      <c r="N84" s="37"/>
      <c r="O84" s="37">
        <f t="shared" si="11"/>
        <v>166666.71000000002</v>
      </c>
      <c r="P84" s="37">
        <f t="shared" si="12"/>
        <v>71428.56</v>
      </c>
      <c r="Q84" s="37">
        <f t="shared" si="13"/>
        <v>71428.56</v>
      </c>
      <c r="R84" s="37"/>
      <c r="S84" s="37"/>
      <c r="T84" s="37"/>
      <c r="U84" s="37">
        <f t="shared" si="114"/>
        <v>166666.71000000002</v>
      </c>
      <c r="V84" s="37">
        <f t="shared" si="115"/>
        <v>71428.56</v>
      </c>
      <c r="W84" s="37">
        <f t="shared" si="116"/>
        <v>71428.56</v>
      </c>
      <c r="X84" s="37"/>
      <c r="Y84" s="37"/>
      <c r="Z84" s="37"/>
      <c r="AA84" s="37">
        <f t="shared" si="130"/>
        <v>166666.71000000002</v>
      </c>
      <c r="AB84" s="37">
        <f t="shared" si="131"/>
        <v>71428.56</v>
      </c>
      <c r="AC84" s="37">
        <f t="shared" si="132"/>
        <v>71428.56</v>
      </c>
      <c r="AD84" s="37"/>
      <c r="AE84" s="37"/>
      <c r="AF84" s="37"/>
      <c r="AG84" s="37">
        <f t="shared" si="134"/>
        <v>166666.71000000002</v>
      </c>
      <c r="AH84" s="37">
        <f t="shared" si="135"/>
        <v>71428.56</v>
      </c>
      <c r="AI84" s="37">
        <f t="shared" si="136"/>
        <v>71428.56</v>
      </c>
      <c r="AJ84" s="37"/>
      <c r="AK84" s="37"/>
      <c r="AL84" s="37"/>
      <c r="AM84" s="37">
        <f t="shared" si="138"/>
        <v>166666.71000000002</v>
      </c>
      <c r="AN84" s="37">
        <f t="shared" si="139"/>
        <v>71428.56</v>
      </c>
      <c r="AO84" s="37">
        <f t="shared" si="140"/>
        <v>71428.56</v>
      </c>
    </row>
    <row r="85" spans="1:41" ht="25.5" hidden="1" x14ac:dyDescent="0.2">
      <c r="A85" s="16" t="s">
        <v>71</v>
      </c>
      <c r="B85" s="21"/>
      <c r="C85" s="37"/>
      <c r="D85" s="37"/>
      <c r="E85" s="37"/>
      <c r="F85" s="37"/>
      <c r="G85" s="37"/>
      <c r="H85" s="37"/>
      <c r="I85" s="37">
        <f t="shared" si="7"/>
        <v>0</v>
      </c>
      <c r="J85" s="37">
        <f t="shared" si="8"/>
        <v>0</v>
      </c>
      <c r="K85" s="37">
        <f t="shared" si="9"/>
        <v>0</v>
      </c>
      <c r="L85" s="37"/>
      <c r="M85" s="37"/>
      <c r="N85" s="37"/>
      <c r="O85" s="37">
        <f t="shared" si="11"/>
        <v>0</v>
      </c>
      <c r="P85" s="37">
        <f t="shared" si="12"/>
        <v>0</v>
      </c>
      <c r="Q85" s="37">
        <f t="shared" si="13"/>
        <v>0</v>
      </c>
      <c r="R85" s="37"/>
      <c r="S85" s="37"/>
      <c r="T85" s="37"/>
      <c r="U85" s="37">
        <f t="shared" si="114"/>
        <v>0</v>
      </c>
      <c r="V85" s="37">
        <f t="shared" si="115"/>
        <v>0</v>
      </c>
      <c r="W85" s="37">
        <f t="shared" si="116"/>
        <v>0</v>
      </c>
      <c r="X85" s="37"/>
      <c r="Y85" s="37"/>
      <c r="Z85" s="37"/>
      <c r="AA85" s="37">
        <f t="shared" si="130"/>
        <v>0</v>
      </c>
      <c r="AB85" s="37">
        <f t="shared" si="131"/>
        <v>0</v>
      </c>
      <c r="AC85" s="37">
        <f t="shared" si="132"/>
        <v>0</v>
      </c>
      <c r="AD85" s="37"/>
      <c r="AE85" s="37"/>
      <c r="AF85" s="37"/>
      <c r="AG85" s="37">
        <f t="shared" si="134"/>
        <v>0</v>
      </c>
      <c r="AH85" s="37">
        <f t="shared" si="135"/>
        <v>0</v>
      </c>
      <c r="AI85" s="37">
        <f t="shared" si="136"/>
        <v>0</v>
      </c>
      <c r="AJ85" s="37"/>
      <c r="AK85" s="37"/>
      <c r="AL85" s="37"/>
      <c r="AM85" s="37">
        <f t="shared" si="138"/>
        <v>0</v>
      </c>
      <c r="AN85" s="37">
        <f t="shared" si="139"/>
        <v>0</v>
      </c>
      <c r="AO85" s="37">
        <f t="shared" si="140"/>
        <v>0</v>
      </c>
    </row>
    <row r="86" spans="1:41" ht="29.25" hidden="1" customHeight="1" x14ac:dyDescent="0.2">
      <c r="A86" s="16" t="s">
        <v>73</v>
      </c>
      <c r="B86" s="21"/>
      <c r="C86" s="37"/>
      <c r="D86" s="37"/>
      <c r="E86" s="37"/>
      <c r="F86" s="37"/>
      <c r="G86" s="37"/>
      <c r="H86" s="37"/>
      <c r="I86" s="37">
        <f t="shared" si="7"/>
        <v>0</v>
      </c>
      <c r="J86" s="37">
        <f t="shared" si="8"/>
        <v>0</v>
      </c>
      <c r="K86" s="37">
        <f t="shared" si="9"/>
        <v>0</v>
      </c>
      <c r="L86" s="37"/>
      <c r="M86" s="37"/>
      <c r="N86" s="37"/>
      <c r="O86" s="37">
        <f t="shared" si="11"/>
        <v>0</v>
      </c>
      <c r="P86" s="37">
        <f t="shared" si="12"/>
        <v>0</v>
      </c>
      <c r="Q86" s="37">
        <f t="shared" si="13"/>
        <v>0</v>
      </c>
      <c r="R86" s="37"/>
      <c r="S86" s="37"/>
      <c r="T86" s="37"/>
      <c r="U86" s="37">
        <f t="shared" si="114"/>
        <v>0</v>
      </c>
      <c r="V86" s="37">
        <f t="shared" si="115"/>
        <v>0</v>
      </c>
      <c r="W86" s="37">
        <f t="shared" si="116"/>
        <v>0</v>
      </c>
      <c r="X86" s="37"/>
      <c r="Y86" s="37"/>
      <c r="Z86" s="37"/>
      <c r="AA86" s="37">
        <f t="shared" si="130"/>
        <v>0</v>
      </c>
      <c r="AB86" s="37">
        <f t="shared" si="131"/>
        <v>0</v>
      </c>
      <c r="AC86" s="37">
        <f t="shared" si="132"/>
        <v>0</v>
      </c>
      <c r="AD86" s="37"/>
      <c r="AE86" s="37"/>
      <c r="AF86" s="37"/>
      <c r="AG86" s="37">
        <f t="shared" si="134"/>
        <v>0</v>
      </c>
      <c r="AH86" s="37">
        <f t="shared" si="135"/>
        <v>0</v>
      </c>
      <c r="AI86" s="37">
        <f t="shared" si="136"/>
        <v>0</v>
      </c>
      <c r="AJ86" s="37"/>
      <c r="AK86" s="37"/>
      <c r="AL86" s="37"/>
      <c r="AM86" s="37">
        <f t="shared" si="138"/>
        <v>0</v>
      </c>
      <c r="AN86" s="37">
        <f t="shared" si="139"/>
        <v>0</v>
      </c>
      <c r="AO86" s="37">
        <f t="shared" si="140"/>
        <v>0</v>
      </c>
    </row>
    <row r="87" spans="1:41" ht="38.25" customHeight="1" x14ac:dyDescent="0.2">
      <c r="A87" s="53" t="s">
        <v>111</v>
      </c>
      <c r="B87" s="21"/>
      <c r="C87" s="27">
        <v>5574000</v>
      </c>
      <c r="D87" s="27"/>
      <c r="E87" s="27"/>
      <c r="F87" s="27"/>
      <c r="G87" s="27"/>
      <c r="H87" s="27"/>
      <c r="I87" s="27">
        <f t="shared" si="7"/>
        <v>5574000</v>
      </c>
      <c r="J87" s="27">
        <f t="shared" si="8"/>
        <v>0</v>
      </c>
      <c r="K87" s="27">
        <f t="shared" si="9"/>
        <v>0</v>
      </c>
      <c r="L87" s="27"/>
      <c r="M87" s="27"/>
      <c r="N87" s="27"/>
      <c r="O87" s="27">
        <f t="shared" si="11"/>
        <v>5574000</v>
      </c>
      <c r="P87" s="27">
        <f t="shared" si="12"/>
        <v>0</v>
      </c>
      <c r="Q87" s="27">
        <f t="shared" si="13"/>
        <v>0</v>
      </c>
      <c r="R87" s="27"/>
      <c r="S87" s="27"/>
      <c r="T87" s="27"/>
      <c r="U87" s="27">
        <f t="shared" si="114"/>
        <v>5574000</v>
      </c>
      <c r="V87" s="27">
        <f t="shared" si="115"/>
        <v>0</v>
      </c>
      <c r="W87" s="27">
        <f t="shared" si="116"/>
        <v>0</v>
      </c>
      <c r="X87" s="27">
        <v>-5000000</v>
      </c>
      <c r="Y87" s="27"/>
      <c r="Z87" s="27"/>
      <c r="AA87" s="27">
        <f t="shared" si="130"/>
        <v>574000</v>
      </c>
      <c r="AB87" s="27">
        <f t="shared" si="131"/>
        <v>0</v>
      </c>
      <c r="AC87" s="27">
        <f t="shared" si="132"/>
        <v>0</v>
      </c>
      <c r="AD87" s="27"/>
      <c r="AE87" s="27"/>
      <c r="AF87" s="27"/>
      <c r="AG87" s="27">
        <f t="shared" si="134"/>
        <v>574000</v>
      </c>
      <c r="AH87" s="27">
        <f t="shared" si="135"/>
        <v>0</v>
      </c>
      <c r="AI87" s="27">
        <f t="shared" si="136"/>
        <v>0</v>
      </c>
      <c r="AJ87" s="27"/>
      <c r="AK87" s="27"/>
      <c r="AL87" s="27"/>
      <c r="AM87" s="27">
        <f t="shared" si="138"/>
        <v>574000</v>
      </c>
      <c r="AN87" s="27">
        <f t="shared" si="139"/>
        <v>0</v>
      </c>
      <c r="AO87" s="27">
        <f t="shared" si="140"/>
        <v>0</v>
      </c>
    </row>
    <row r="88" spans="1:41" ht="25.5" x14ac:dyDescent="0.2">
      <c r="A88" s="16" t="s">
        <v>142</v>
      </c>
      <c r="B88" s="21"/>
      <c r="C88" s="39"/>
      <c r="D88" s="39"/>
      <c r="E88" s="39"/>
      <c r="F88" s="39">
        <v>702000</v>
      </c>
      <c r="G88" s="39">
        <v>630000</v>
      </c>
      <c r="H88" s="39">
        <v>630000</v>
      </c>
      <c r="I88" s="39">
        <f t="shared" si="7"/>
        <v>702000</v>
      </c>
      <c r="J88" s="39">
        <f t="shared" si="8"/>
        <v>630000</v>
      </c>
      <c r="K88" s="39">
        <f t="shared" si="9"/>
        <v>630000</v>
      </c>
      <c r="L88" s="39"/>
      <c r="M88" s="39"/>
      <c r="N88" s="39"/>
      <c r="O88" s="39">
        <f t="shared" si="11"/>
        <v>702000</v>
      </c>
      <c r="P88" s="39">
        <f t="shared" si="12"/>
        <v>630000</v>
      </c>
      <c r="Q88" s="39">
        <f t="shared" si="13"/>
        <v>630000</v>
      </c>
      <c r="R88" s="39"/>
      <c r="S88" s="39"/>
      <c r="T88" s="39"/>
      <c r="U88" s="39">
        <f t="shared" si="114"/>
        <v>702000</v>
      </c>
      <c r="V88" s="39">
        <f t="shared" si="115"/>
        <v>630000</v>
      </c>
      <c r="W88" s="39">
        <f t="shared" si="116"/>
        <v>630000</v>
      </c>
      <c r="X88" s="39"/>
      <c r="Y88" s="39"/>
      <c r="Z88" s="39"/>
      <c r="AA88" s="39">
        <f t="shared" si="130"/>
        <v>702000</v>
      </c>
      <c r="AB88" s="39">
        <f t="shared" si="131"/>
        <v>630000</v>
      </c>
      <c r="AC88" s="39">
        <f t="shared" si="132"/>
        <v>630000</v>
      </c>
      <c r="AD88" s="39"/>
      <c r="AE88" s="39"/>
      <c r="AF88" s="39"/>
      <c r="AG88" s="39">
        <f t="shared" si="134"/>
        <v>702000</v>
      </c>
      <c r="AH88" s="39">
        <f t="shared" si="135"/>
        <v>630000</v>
      </c>
      <c r="AI88" s="39">
        <f t="shared" si="136"/>
        <v>630000</v>
      </c>
      <c r="AJ88" s="39"/>
      <c r="AK88" s="39"/>
      <c r="AL88" s="39"/>
      <c r="AM88" s="39">
        <f t="shared" si="138"/>
        <v>702000</v>
      </c>
      <c r="AN88" s="39">
        <f t="shared" si="139"/>
        <v>630000</v>
      </c>
      <c r="AO88" s="39">
        <f t="shared" si="140"/>
        <v>630000</v>
      </c>
    </row>
    <row r="89" spans="1:41" ht="25.5" x14ac:dyDescent="0.2">
      <c r="A89" s="16" t="s">
        <v>168</v>
      </c>
      <c r="B89" s="21"/>
      <c r="C89" s="39"/>
      <c r="D89" s="39"/>
      <c r="E89" s="39"/>
      <c r="F89" s="39"/>
      <c r="G89" s="39"/>
      <c r="H89" s="39"/>
      <c r="I89" s="39"/>
      <c r="J89" s="39"/>
      <c r="K89" s="39"/>
      <c r="L89" s="39">
        <v>936000</v>
      </c>
      <c r="M89" s="39"/>
      <c r="N89" s="39"/>
      <c r="O89" s="39">
        <f t="shared" ref="O89" si="175">I89+L89</f>
        <v>936000</v>
      </c>
      <c r="P89" s="39">
        <f t="shared" ref="P89" si="176">J89+M89</f>
        <v>0</v>
      </c>
      <c r="Q89" s="39">
        <f t="shared" ref="Q89" si="177">K89+N89</f>
        <v>0</v>
      </c>
      <c r="R89" s="39"/>
      <c r="S89" s="39"/>
      <c r="T89" s="39"/>
      <c r="U89" s="39">
        <f t="shared" si="114"/>
        <v>936000</v>
      </c>
      <c r="V89" s="39">
        <f t="shared" si="115"/>
        <v>0</v>
      </c>
      <c r="W89" s="39">
        <f t="shared" si="116"/>
        <v>0</v>
      </c>
      <c r="X89" s="39"/>
      <c r="Y89" s="39"/>
      <c r="Z89" s="39"/>
      <c r="AA89" s="39">
        <f t="shared" si="130"/>
        <v>936000</v>
      </c>
      <c r="AB89" s="39">
        <f t="shared" si="131"/>
        <v>0</v>
      </c>
      <c r="AC89" s="39">
        <f t="shared" si="132"/>
        <v>0</v>
      </c>
      <c r="AD89" s="39"/>
      <c r="AE89" s="39"/>
      <c r="AF89" s="39"/>
      <c r="AG89" s="39">
        <f t="shared" si="134"/>
        <v>936000</v>
      </c>
      <c r="AH89" s="39">
        <f t="shared" si="135"/>
        <v>0</v>
      </c>
      <c r="AI89" s="39">
        <f t="shared" si="136"/>
        <v>0</v>
      </c>
      <c r="AJ89" s="39"/>
      <c r="AK89" s="39"/>
      <c r="AL89" s="39"/>
      <c r="AM89" s="39">
        <f t="shared" si="138"/>
        <v>936000</v>
      </c>
      <c r="AN89" s="39">
        <f t="shared" si="139"/>
        <v>0</v>
      </c>
      <c r="AO89" s="39">
        <f t="shared" si="140"/>
        <v>0</v>
      </c>
    </row>
    <row r="90" spans="1:41" ht="38.25" x14ac:dyDescent="0.2">
      <c r="A90" s="16" t="s">
        <v>171</v>
      </c>
      <c r="B90" s="21"/>
      <c r="C90" s="39"/>
      <c r="D90" s="39"/>
      <c r="E90" s="39"/>
      <c r="F90" s="39"/>
      <c r="G90" s="39"/>
      <c r="H90" s="39"/>
      <c r="I90" s="39"/>
      <c r="J90" s="39"/>
      <c r="K90" s="39"/>
      <c r="L90" s="39">
        <v>471215.65</v>
      </c>
      <c r="M90" s="39"/>
      <c r="N90" s="39"/>
      <c r="O90" s="39">
        <f t="shared" ref="O90" si="178">I90+L90</f>
        <v>471215.65</v>
      </c>
      <c r="P90" s="39">
        <f t="shared" ref="P90" si="179">J90+M90</f>
        <v>0</v>
      </c>
      <c r="Q90" s="39">
        <f t="shared" ref="Q90" si="180">K90+N90</f>
        <v>0</v>
      </c>
      <c r="R90" s="39"/>
      <c r="S90" s="39"/>
      <c r="T90" s="39"/>
      <c r="U90" s="39">
        <f t="shared" si="114"/>
        <v>471215.65</v>
      </c>
      <c r="V90" s="39">
        <f t="shared" si="115"/>
        <v>0</v>
      </c>
      <c r="W90" s="39">
        <f t="shared" si="116"/>
        <v>0</v>
      </c>
      <c r="X90" s="39">
        <v>-77327.7</v>
      </c>
      <c r="Y90" s="39"/>
      <c r="Z90" s="39"/>
      <c r="AA90" s="39">
        <f t="shared" si="130"/>
        <v>393887.95</v>
      </c>
      <c r="AB90" s="39">
        <f t="shared" si="131"/>
        <v>0</v>
      </c>
      <c r="AC90" s="39">
        <f t="shared" si="132"/>
        <v>0</v>
      </c>
      <c r="AD90" s="39"/>
      <c r="AE90" s="39"/>
      <c r="AF90" s="39"/>
      <c r="AG90" s="39">
        <f t="shared" si="134"/>
        <v>393887.95</v>
      </c>
      <c r="AH90" s="39">
        <f t="shared" si="135"/>
        <v>0</v>
      </c>
      <c r="AI90" s="39">
        <f t="shared" si="136"/>
        <v>0</v>
      </c>
      <c r="AJ90" s="39"/>
      <c r="AK90" s="39"/>
      <c r="AL90" s="39"/>
      <c r="AM90" s="39">
        <f t="shared" si="138"/>
        <v>393887.95</v>
      </c>
      <c r="AN90" s="39">
        <f t="shared" si="139"/>
        <v>0</v>
      </c>
      <c r="AO90" s="39">
        <f t="shared" si="140"/>
        <v>0</v>
      </c>
    </row>
    <row r="91" spans="1:41" ht="25.5" x14ac:dyDescent="0.2">
      <c r="A91" s="16" t="s">
        <v>177</v>
      </c>
      <c r="B91" s="21"/>
      <c r="C91" s="39"/>
      <c r="D91" s="39"/>
      <c r="E91" s="39"/>
      <c r="F91" s="39"/>
      <c r="G91" s="39"/>
      <c r="H91" s="39"/>
      <c r="I91" s="39"/>
      <c r="J91" s="39"/>
      <c r="K91" s="39"/>
      <c r="L91" s="39">
        <v>6508349.2599999998</v>
      </c>
      <c r="M91" s="39"/>
      <c r="N91" s="39"/>
      <c r="O91" s="39">
        <f t="shared" ref="O91" si="181">I91+L91</f>
        <v>6508349.2599999998</v>
      </c>
      <c r="P91" s="39">
        <f t="shared" ref="P91" si="182">J91+M91</f>
        <v>0</v>
      </c>
      <c r="Q91" s="39">
        <f t="shared" ref="Q91" si="183">K91+N91</f>
        <v>0</v>
      </c>
      <c r="R91" s="39"/>
      <c r="S91" s="39"/>
      <c r="T91" s="39"/>
      <c r="U91" s="39">
        <f t="shared" si="114"/>
        <v>6508349.2599999998</v>
      </c>
      <c r="V91" s="39">
        <f t="shared" si="115"/>
        <v>0</v>
      </c>
      <c r="W91" s="39">
        <f t="shared" si="116"/>
        <v>0</v>
      </c>
      <c r="X91" s="39"/>
      <c r="Y91" s="39"/>
      <c r="Z91" s="39"/>
      <c r="AA91" s="39">
        <f t="shared" si="130"/>
        <v>6508349.2599999998</v>
      </c>
      <c r="AB91" s="39">
        <f t="shared" si="131"/>
        <v>0</v>
      </c>
      <c r="AC91" s="39">
        <f t="shared" si="132"/>
        <v>0</v>
      </c>
      <c r="AD91" s="39"/>
      <c r="AE91" s="39"/>
      <c r="AF91" s="39"/>
      <c r="AG91" s="39">
        <f t="shared" si="134"/>
        <v>6508349.2599999998</v>
      </c>
      <c r="AH91" s="39">
        <f t="shared" si="135"/>
        <v>0</v>
      </c>
      <c r="AI91" s="39">
        <f t="shared" si="136"/>
        <v>0</v>
      </c>
      <c r="AJ91" s="39"/>
      <c r="AK91" s="39"/>
      <c r="AL91" s="39"/>
      <c r="AM91" s="39">
        <f t="shared" si="138"/>
        <v>6508349.2599999998</v>
      </c>
      <c r="AN91" s="39">
        <f t="shared" si="139"/>
        <v>0</v>
      </c>
      <c r="AO91" s="39">
        <f t="shared" si="140"/>
        <v>0</v>
      </c>
    </row>
    <row r="92" spans="1:41" ht="38.25" x14ac:dyDescent="0.2">
      <c r="A92" s="16" t="s">
        <v>179</v>
      </c>
      <c r="B92" s="2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>
        <v>739619.67</v>
      </c>
      <c r="S92" s="39"/>
      <c r="T92" s="39"/>
      <c r="U92" s="39">
        <f t="shared" ref="U92" si="184">O92+R92</f>
        <v>739619.67</v>
      </c>
      <c r="V92" s="39">
        <f t="shared" ref="V92" si="185">P92+S92</f>
        <v>0</v>
      </c>
      <c r="W92" s="39">
        <f t="shared" ref="W92" si="186">Q92+T92</f>
        <v>0</v>
      </c>
      <c r="X92" s="39"/>
      <c r="Y92" s="39"/>
      <c r="Z92" s="39"/>
      <c r="AA92" s="39">
        <f t="shared" si="130"/>
        <v>739619.67</v>
      </c>
      <c r="AB92" s="39">
        <f t="shared" si="131"/>
        <v>0</v>
      </c>
      <c r="AC92" s="39">
        <f t="shared" si="132"/>
        <v>0</v>
      </c>
      <c r="AD92" s="39"/>
      <c r="AE92" s="39"/>
      <c r="AF92" s="39"/>
      <c r="AG92" s="39">
        <f t="shared" si="134"/>
        <v>739619.67</v>
      </c>
      <c r="AH92" s="39">
        <f t="shared" si="135"/>
        <v>0</v>
      </c>
      <c r="AI92" s="39">
        <f t="shared" si="136"/>
        <v>0</v>
      </c>
      <c r="AJ92" s="39">
        <v>-294924.67</v>
      </c>
      <c r="AK92" s="39"/>
      <c r="AL92" s="39"/>
      <c r="AM92" s="39">
        <f t="shared" si="138"/>
        <v>444695.00000000006</v>
      </c>
      <c r="AN92" s="39">
        <f t="shared" si="139"/>
        <v>0</v>
      </c>
      <c r="AO92" s="39">
        <f t="shared" si="140"/>
        <v>0</v>
      </c>
    </row>
    <row r="93" spans="1:41" ht="51" x14ac:dyDescent="0.2">
      <c r="A93" s="16" t="s">
        <v>180</v>
      </c>
      <c r="B93" s="2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>
        <v>1000000</v>
      </c>
      <c r="S93" s="39"/>
      <c r="T93" s="39"/>
      <c r="U93" s="39">
        <f t="shared" ref="U93" si="187">O93+R93</f>
        <v>1000000</v>
      </c>
      <c r="V93" s="39">
        <f t="shared" ref="V93" si="188">P93+S93</f>
        <v>0</v>
      </c>
      <c r="W93" s="39">
        <f t="shared" ref="W93" si="189">Q93+T93</f>
        <v>0</v>
      </c>
      <c r="X93" s="39"/>
      <c r="Y93" s="39"/>
      <c r="Z93" s="39"/>
      <c r="AA93" s="39">
        <f t="shared" si="130"/>
        <v>1000000</v>
      </c>
      <c r="AB93" s="39">
        <f t="shared" si="131"/>
        <v>0</v>
      </c>
      <c r="AC93" s="39">
        <f t="shared" si="132"/>
        <v>0</v>
      </c>
      <c r="AD93" s="39"/>
      <c r="AE93" s="39"/>
      <c r="AF93" s="39"/>
      <c r="AG93" s="39">
        <f t="shared" si="134"/>
        <v>1000000</v>
      </c>
      <c r="AH93" s="39">
        <f t="shared" si="135"/>
        <v>0</v>
      </c>
      <c r="AI93" s="39">
        <f t="shared" si="136"/>
        <v>0</v>
      </c>
      <c r="AJ93" s="39"/>
      <c r="AK93" s="39"/>
      <c r="AL93" s="39"/>
      <c r="AM93" s="39">
        <f t="shared" si="138"/>
        <v>1000000</v>
      </c>
      <c r="AN93" s="39">
        <f t="shared" si="139"/>
        <v>0</v>
      </c>
      <c r="AO93" s="39">
        <f t="shared" si="140"/>
        <v>0</v>
      </c>
    </row>
    <row r="94" spans="1:41" ht="38.25" x14ac:dyDescent="0.2">
      <c r="A94" s="16" t="s">
        <v>181</v>
      </c>
      <c r="B94" s="2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>
        <f>147000+147000</f>
        <v>294000</v>
      </c>
      <c r="S94" s="39"/>
      <c r="T94" s="39"/>
      <c r="U94" s="39">
        <f t="shared" ref="U94:U97" si="190">O94+R94</f>
        <v>294000</v>
      </c>
      <c r="V94" s="39">
        <f t="shared" ref="V94" si="191">P94+S94</f>
        <v>0</v>
      </c>
      <c r="W94" s="39">
        <f t="shared" ref="W94" si="192">Q94+T94</f>
        <v>0</v>
      </c>
      <c r="X94" s="39"/>
      <c r="Y94" s="39"/>
      <c r="Z94" s="39"/>
      <c r="AA94" s="39">
        <f t="shared" si="130"/>
        <v>294000</v>
      </c>
      <c r="AB94" s="39">
        <f t="shared" si="131"/>
        <v>0</v>
      </c>
      <c r="AC94" s="39">
        <f t="shared" si="132"/>
        <v>0</v>
      </c>
      <c r="AD94" s="39"/>
      <c r="AE94" s="39"/>
      <c r="AF94" s="39"/>
      <c r="AG94" s="39">
        <f t="shared" si="134"/>
        <v>294000</v>
      </c>
      <c r="AH94" s="39">
        <f t="shared" si="135"/>
        <v>0</v>
      </c>
      <c r="AI94" s="39">
        <f t="shared" si="136"/>
        <v>0</v>
      </c>
      <c r="AJ94" s="39"/>
      <c r="AK94" s="39"/>
      <c r="AL94" s="39"/>
      <c r="AM94" s="39">
        <f t="shared" si="138"/>
        <v>294000</v>
      </c>
      <c r="AN94" s="39">
        <f t="shared" si="139"/>
        <v>0</v>
      </c>
      <c r="AO94" s="39">
        <f t="shared" si="140"/>
        <v>0</v>
      </c>
    </row>
    <row r="95" spans="1:41" ht="25.5" x14ac:dyDescent="0.2">
      <c r="A95" s="16" t="s">
        <v>182</v>
      </c>
      <c r="B95" s="2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>
        <v>207899</v>
      </c>
      <c r="S95" s="39"/>
      <c r="T95" s="39"/>
      <c r="U95" s="39">
        <f t="shared" si="190"/>
        <v>207899</v>
      </c>
      <c r="V95" s="39">
        <f t="shared" ref="V95" si="193">P95+S95</f>
        <v>0</v>
      </c>
      <c r="W95" s="39">
        <f t="shared" ref="W95" si="194">Q95+T95</f>
        <v>0</v>
      </c>
      <c r="X95" s="39"/>
      <c r="Y95" s="39"/>
      <c r="Z95" s="39"/>
      <c r="AA95" s="39">
        <f t="shared" si="130"/>
        <v>207899</v>
      </c>
      <c r="AB95" s="39">
        <f t="shared" si="131"/>
        <v>0</v>
      </c>
      <c r="AC95" s="39">
        <f t="shared" si="132"/>
        <v>0</v>
      </c>
      <c r="AD95" s="39"/>
      <c r="AE95" s="39"/>
      <c r="AF95" s="39"/>
      <c r="AG95" s="39">
        <f t="shared" si="134"/>
        <v>207899</v>
      </c>
      <c r="AH95" s="39">
        <f t="shared" si="135"/>
        <v>0</v>
      </c>
      <c r="AI95" s="39">
        <f t="shared" si="136"/>
        <v>0</v>
      </c>
      <c r="AJ95" s="39"/>
      <c r="AK95" s="39"/>
      <c r="AL95" s="39"/>
      <c r="AM95" s="39">
        <f t="shared" si="138"/>
        <v>207899</v>
      </c>
      <c r="AN95" s="39">
        <f t="shared" si="139"/>
        <v>0</v>
      </c>
      <c r="AO95" s="39">
        <f t="shared" si="140"/>
        <v>0</v>
      </c>
    </row>
    <row r="96" spans="1:41" ht="25.5" x14ac:dyDescent="0.2">
      <c r="A96" s="16" t="s">
        <v>73</v>
      </c>
      <c r="B96" s="2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>
        <v>96551.78</v>
      </c>
      <c r="S96" s="39"/>
      <c r="T96" s="39"/>
      <c r="U96" s="39">
        <f t="shared" si="190"/>
        <v>96551.78</v>
      </c>
      <c r="V96" s="39">
        <f t="shared" ref="V96" si="195">P96+S96</f>
        <v>0</v>
      </c>
      <c r="W96" s="39">
        <f t="shared" ref="W96" si="196">Q96+T96</f>
        <v>0</v>
      </c>
      <c r="X96" s="39"/>
      <c r="Y96" s="39"/>
      <c r="Z96" s="39"/>
      <c r="AA96" s="39">
        <f t="shared" si="130"/>
        <v>96551.78</v>
      </c>
      <c r="AB96" s="39">
        <f t="shared" si="131"/>
        <v>0</v>
      </c>
      <c r="AC96" s="39">
        <f t="shared" si="132"/>
        <v>0</v>
      </c>
      <c r="AD96" s="39"/>
      <c r="AE96" s="39"/>
      <c r="AF96" s="39"/>
      <c r="AG96" s="39">
        <f t="shared" si="134"/>
        <v>96551.78</v>
      </c>
      <c r="AH96" s="39">
        <f t="shared" si="135"/>
        <v>0</v>
      </c>
      <c r="AI96" s="39">
        <f t="shared" si="136"/>
        <v>0</v>
      </c>
      <c r="AJ96" s="39"/>
      <c r="AK96" s="39"/>
      <c r="AL96" s="39"/>
      <c r="AM96" s="39">
        <f t="shared" si="138"/>
        <v>96551.78</v>
      </c>
      <c r="AN96" s="39">
        <f t="shared" si="139"/>
        <v>0</v>
      </c>
      <c r="AO96" s="39">
        <f t="shared" si="140"/>
        <v>0</v>
      </c>
    </row>
    <row r="97" spans="1:41" x14ac:dyDescent="0.2">
      <c r="A97" s="16" t="s">
        <v>206</v>
      </c>
      <c r="B97" s="2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>
        <v>297950</v>
      </c>
      <c r="S97" s="39"/>
      <c r="T97" s="39"/>
      <c r="U97" s="39">
        <f t="shared" si="190"/>
        <v>297950</v>
      </c>
      <c r="V97" s="39"/>
      <c r="W97" s="39"/>
      <c r="X97" s="39"/>
      <c r="Y97" s="39"/>
      <c r="Z97" s="39"/>
      <c r="AA97" s="39">
        <f t="shared" si="130"/>
        <v>297950</v>
      </c>
      <c r="AB97" s="39"/>
      <c r="AC97" s="39"/>
      <c r="AD97" s="39"/>
      <c r="AE97" s="39"/>
      <c r="AF97" s="39"/>
      <c r="AG97" s="39">
        <f t="shared" si="134"/>
        <v>297950</v>
      </c>
      <c r="AH97" s="39"/>
      <c r="AI97" s="39"/>
      <c r="AJ97" s="39"/>
      <c r="AK97" s="39"/>
      <c r="AL97" s="39"/>
      <c r="AM97" s="39">
        <f t="shared" si="138"/>
        <v>297950</v>
      </c>
      <c r="AN97" s="39"/>
      <c r="AO97" s="39"/>
    </row>
    <row r="98" spans="1:41" ht="38.25" x14ac:dyDescent="0.2">
      <c r="A98" s="16" t="s">
        <v>211</v>
      </c>
      <c r="B98" s="21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>
        <v>551891</v>
      </c>
      <c r="Y98" s="39"/>
      <c r="Z98" s="39"/>
      <c r="AA98" s="39">
        <f t="shared" ref="AA98" si="197">U98+X98</f>
        <v>551891</v>
      </c>
      <c r="AB98" s="39"/>
      <c r="AC98" s="39"/>
      <c r="AD98" s="39"/>
      <c r="AE98" s="39"/>
      <c r="AF98" s="39"/>
      <c r="AG98" s="39">
        <f t="shared" si="134"/>
        <v>551891</v>
      </c>
      <c r="AH98" s="39"/>
      <c r="AI98" s="39"/>
      <c r="AJ98" s="39"/>
      <c r="AK98" s="39"/>
      <c r="AL98" s="39"/>
      <c r="AM98" s="39">
        <f t="shared" si="138"/>
        <v>551891</v>
      </c>
      <c r="AN98" s="39"/>
      <c r="AO98" s="39"/>
    </row>
    <row r="99" spans="1:41" ht="25.5" x14ac:dyDescent="0.2">
      <c r="A99" s="16" t="s">
        <v>216</v>
      </c>
      <c r="B99" s="21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>
        <v>67407.41</v>
      </c>
      <c r="AE99" s="39"/>
      <c r="AF99" s="39"/>
      <c r="AG99" s="39">
        <f t="shared" si="134"/>
        <v>67407.41</v>
      </c>
      <c r="AH99" s="39"/>
      <c r="AI99" s="39"/>
      <c r="AJ99" s="39"/>
      <c r="AK99" s="39"/>
      <c r="AL99" s="39"/>
      <c r="AM99" s="39">
        <f t="shared" si="138"/>
        <v>67407.41</v>
      </c>
      <c r="AN99" s="39"/>
      <c r="AO99" s="39"/>
    </row>
    <row r="100" spans="1:41" ht="25.5" x14ac:dyDescent="0.2">
      <c r="A100" s="16" t="s">
        <v>217</v>
      </c>
      <c r="B100" s="21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>
        <v>2111108.14</v>
      </c>
      <c r="AK100" s="39"/>
      <c r="AL100" s="39"/>
      <c r="AM100" s="39">
        <f t="shared" ref="AM100" si="198">AG100+AJ100</f>
        <v>2111108.14</v>
      </c>
      <c r="AN100" s="39"/>
      <c r="AO100" s="39"/>
    </row>
    <row r="101" spans="1:41" ht="25.5" x14ac:dyDescent="0.2">
      <c r="A101" s="34" t="s">
        <v>69</v>
      </c>
      <c r="B101" s="28" t="s">
        <v>49</v>
      </c>
      <c r="C101" s="39">
        <f>C102+C112+C114+C115+C117+C121+C116+C113</f>
        <v>274280033.75999999</v>
      </c>
      <c r="D101" s="39">
        <f t="shared" ref="D101:H101" si="199">D102+D112+D114+D115+D117+D121+D116+D113</f>
        <v>249581957.57999998</v>
      </c>
      <c r="E101" s="39">
        <f t="shared" si="199"/>
        <v>260162295.5</v>
      </c>
      <c r="F101" s="39">
        <f t="shared" si="199"/>
        <v>-1501715.1399999997</v>
      </c>
      <c r="G101" s="39">
        <f t="shared" si="199"/>
        <v>-1424262.73</v>
      </c>
      <c r="H101" s="39">
        <f t="shared" si="199"/>
        <v>-1952921.56</v>
      </c>
      <c r="I101" s="39">
        <f t="shared" si="7"/>
        <v>272778318.62</v>
      </c>
      <c r="J101" s="39">
        <f t="shared" si="8"/>
        <v>248157694.84999999</v>
      </c>
      <c r="K101" s="39">
        <f t="shared" si="9"/>
        <v>258209373.94</v>
      </c>
      <c r="L101" s="39">
        <f t="shared" ref="L101:N101" si="200">L102+L112+L114+L115+L117+L121+L116+L113</f>
        <v>789400</v>
      </c>
      <c r="M101" s="39">
        <f t="shared" si="200"/>
        <v>0</v>
      </c>
      <c r="N101" s="39">
        <f t="shared" si="200"/>
        <v>0</v>
      </c>
      <c r="O101" s="39">
        <f t="shared" si="11"/>
        <v>273567718.62</v>
      </c>
      <c r="P101" s="39">
        <f t="shared" si="12"/>
        <v>248157694.84999999</v>
      </c>
      <c r="Q101" s="39">
        <f t="shared" si="13"/>
        <v>258209373.94</v>
      </c>
      <c r="R101" s="39">
        <f t="shared" ref="R101:T101" si="201">R102+R112+R114+R115+R117+R121+R116+R113</f>
        <v>29397552.829999998</v>
      </c>
      <c r="S101" s="39">
        <f t="shared" si="201"/>
        <v>0</v>
      </c>
      <c r="T101" s="39">
        <f t="shared" si="201"/>
        <v>-3805094.26</v>
      </c>
      <c r="U101" s="39">
        <f t="shared" si="114"/>
        <v>302965271.44999999</v>
      </c>
      <c r="V101" s="39">
        <f t="shared" si="115"/>
        <v>248157694.84999999</v>
      </c>
      <c r="W101" s="39">
        <f t="shared" si="116"/>
        <v>254404279.68000001</v>
      </c>
      <c r="X101" s="39">
        <f t="shared" ref="X101:Z101" si="202">X102+X112+X114+X115+X117+X121+X116+X113</f>
        <v>-19832601.989999998</v>
      </c>
      <c r="Y101" s="39">
        <f t="shared" si="202"/>
        <v>0</v>
      </c>
      <c r="Z101" s="39">
        <f t="shared" si="202"/>
        <v>0</v>
      </c>
      <c r="AA101" s="39">
        <f t="shared" si="130"/>
        <v>283132669.45999998</v>
      </c>
      <c r="AB101" s="39">
        <f t="shared" ref="AB101:AB110" si="203">V101+Y101</f>
        <v>248157694.84999999</v>
      </c>
      <c r="AC101" s="39">
        <f t="shared" ref="AC101:AC110" si="204">W101+Z101</f>
        <v>254404279.68000001</v>
      </c>
      <c r="AD101" s="39">
        <f t="shared" ref="AD101:AF101" si="205">AD102+AD112+AD114+AD115+AD117+AD121+AD116+AD113</f>
        <v>850000</v>
      </c>
      <c r="AE101" s="39">
        <f t="shared" si="205"/>
        <v>0</v>
      </c>
      <c r="AF101" s="39">
        <f t="shared" si="205"/>
        <v>0</v>
      </c>
      <c r="AG101" s="39">
        <f t="shared" si="134"/>
        <v>283982669.45999998</v>
      </c>
      <c r="AH101" s="39">
        <f t="shared" ref="AH101:AH137" si="206">AB101+AE101</f>
        <v>248157694.84999999</v>
      </c>
      <c r="AI101" s="39">
        <f t="shared" ref="AI101:AI137" si="207">AC101+AF101</f>
        <v>254404279.68000001</v>
      </c>
      <c r="AJ101" s="39">
        <f t="shared" ref="AJ101:AL101" si="208">AJ102+AJ112+AJ114+AJ115+AJ117+AJ121+AJ116+AJ113</f>
        <v>7148423.8100000005</v>
      </c>
      <c r="AK101" s="39">
        <f t="shared" si="208"/>
        <v>0</v>
      </c>
      <c r="AL101" s="39">
        <f t="shared" si="208"/>
        <v>0</v>
      </c>
      <c r="AM101" s="39">
        <f t="shared" si="138"/>
        <v>291131093.26999998</v>
      </c>
      <c r="AN101" s="39">
        <f t="shared" ref="AN101:AN137" si="209">AH101+AK101</f>
        <v>248157694.84999999</v>
      </c>
      <c r="AO101" s="39">
        <f t="shared" ref="AO101:AO137" si="210">AI101+AL101</f>
        <v>254404279.68000001</v>
      </c>
    </row>
    <row r="102" spans="1:41" ht="25.5" x14ac:dyDescent="0.2">
      <c r="A102" s="34" t="s">
        <v>91</v>
      </c>
      <c r="B102" s="21" t="s">
        <v>92</v>
      </c>
      <c r="C102" s="39">
        <f>SUM(C103:C110)</f>
        <v>27574883.84</v>
      </c>
      <c r="D102" s="39">
        <f t="shared" ref="D102:H102" si="211">SUM(D103:D110)</f>
        <v>14630515.66</v>
      </c>
      <c r="E102" s="39">
        <f t="shared" si="211"/>
        <v>16418794.390000001</v>
      </c>
      <c r="F102" s="39">
        <f t="shared" si="211"/>
        <v>-1566949.16</v>
      </c>
      <c r="G102" s="39">
        <f t="shared" si="211"/>
        <v>-1239237.46</v>
      </c>
      <c r="H102" s="39">
        <f t="shared" si="211"/>
        <v>-1154387.8399999999</v>
      </c>
      <c r="I102" s="39">
        <f t="shared" si="7"/>
        <v>26007934.68</v>
      </c>
      <c r="J102" s="39">
        <f t="shared" si="8"/>
        <v>13391278.199999999</v>
      </c>
      <c r="K102" s="39">
        <f t="shared" si="9"/>
        <v>15264406.550000001</v>
      </c>
      <c r="L102" s="39">
        <f>SUM(L103:L111)</f>
        <v>2152400</v>
      </c>
      <c r="M102" s="39">
        <f t="shared" ref="M102:N102" si="212">SUM(M103:M111)</f>
        <v>0</v>
      </c>
      <c r="N102" s="39">
        <f t="shared" si="212"/>
        <v>0</v>
      </c>
      <c r="O102" s="39">
        <f t="shared" si="11"/>
        <v>28160334.68</v>
      </c>
      <c r="P102" s="39">
        <f t="shared" si="12"/>
        <v>13391278.199999999</v>
      </c>
      <c r="Q102" s="39">
        <f t="shared" si="13"/>
        <v>15264406.550000001</v>
      </c>
      <c r="R102" s="39">
        <f>SUM(R103:R111)</f>
        <v>29397552.829999998</v>
      </c>
      <c r="S102" s="39">
        <f t="shared" ref="S102:T102" si="213">SUM(S103:S111)</f>
        <v>0</v>
      </c>
      <c r="T102" s="39">
        <f t="shared" si="213"/>
        <v>-3805094.26</v>
      </c>
      <c r="U102" s="39">
        <f t="shared" si="114"/>
        <v>57557887.509999998</v>
      </c>
      <c r="V102" s="39">
        <f t="shared" si="115"/>
        <v>13391278.199999999</v>
      </c>
      <c r="W102" s="39">
        <f t="shared" si="116"/>
        <v>11459312.290000001</v>
      </c>
      <c r="X102" s="39">
        <f>SUM(X103:X111)</f>
        <v>-19526000</v>
      </c>
      <c r="Y102" s="39">
        <f t="shared" ref="Y102:Z102" si="214">SUM(Y103:Y111)</f>
        <v>0</v>
      </c>
      <c r="Z102" s="39">
        <f t="shared" si="214"/>
        <v>0</v>
      </c>
      <c r="AA102" s="39">
        <f t="shared" si="130"/>
        <v>38031887.509999998</v>
      </c>
      <c r="AB102" s="39">
        <f t="shared" si="203"/>
        <v>13391278.199999999</v>
      </c>
      <c r="AC102" s="39">
        <f t="shared" si="204"/>
        <v>11459312.290000001</v>
      </c>
      <c r="AD102" s="39">
        <f>SUM(AD103:AD111)</f>
        <v>850000</v>
      </c>
      <c r="AE102" s="39">
        <f t="shared" ref="AE102:AF102" si="215">SUM(AE103:AE111)</f>
        <v>0</v>
      </c>
      <c r="AF102" s="39">
        <f t="shared" si="215"/>
        <v>0</v>
      </c>
      <c r="AG102" s="39">
        <f t="shared" si="134"/>
        <v>38881887.509999998</v>
      </c>
      <c r="AH102" s="39">
        <f t="shared" si="206"/>
        <v>13391278.199999999</v>
      </c>
      <c r="AI102" s="39">
        <f t="shared" si="207"/>
        <v>11459312.290000001</v>
      </c>
      <c r="AJ102" s="39">
        <f>SUM(AJ103:AJ111)</f>
        <v>871223.81</v>
      </c>
      <c r="AK102" s="39">
        <f t="shared" ref="AK102:AL102" si="216">SUM(AK103:AK111)</f>
        <v>0</v>
      </c>
      <c r="AL102" s="39">
        <f t="shared" si="216"/>
        <v>0</v>
      </c>
      <c r="AM102" s="39">
        <f t="shared" si="138"/>
        <v>39753111.32</v>
      </c>
      <c r="AN102" s="39">
        <f t="shared" si="209"/>
        <v>13391278.199999999</v>
      </c>
      <c r="AO102" s="39">
        <f t="shared" si="210"/>
        <v>11459312.290000001</v>
      </c>
    </row>
    <row r="103" spans="1:41" ht="25.5" hidden="1" x14ac:dyDescent="0.2">
      <c r="A103" s="1" t="s">
        <v>24</v>
      </c>
      <c r="B103" s="21"/>
      <c r="C103" s="39"/>
      <c r="D103" s="39"/>
      <c r="E103" s="39"/>
      <c r="F103" s="39"/>
      <c r="G103" s="39"/>
      <c r="H103" s="39"/>
      <c r="I103" s="39">
        <f t="shared" si="7"/>
        <v>0</v>
      </c>
      <c r="J103" s="39">
        <f t="shared" si="8"/>
        <v>0</v>
      </c>
      <c r="K103" s="39">
        <f t="shared" si="9"/>
        <v>0</v>
      </c>
      <c r="L103" s="39"/>
      <c r="M103" s="39"/>
      <c r="N103" s="39"/>
      <c r="O103" s="39">
        <f t="shared" si="11"/>
        <v>0</v>
      </c>
      <c r="P103" s="39">
        <f t="shared" si="12"/>
        <v>0</v>
      </c>
      <c r="Q103" s="39">
        <f t="shared" si="13"/>
        <v>0</v>
      </c>
      <c r="R103" s="39"/>
      <c r="S103" s="39"/>
      <c r="T103" s="39"/>
      <c r="U103" s="39">
        <f t="shared" si="114"/>
        <v>0</v>
      </c>
      <c r="V103" s="39">
        <f t="shared" si="115"/>
        <v>0</v>
      </c>
      <c r="W103" s="39">
        <f t="shared" si="116"/>
        <v>0</v>
      </c>
      <c r="X103" s="39"/>
      <c r="Y103" s="39"/>
      <c r="Z103" s="39"/>
      <c r="AA103" s="39">
        <f t="shared" si="130"/>
        <v>0</v>
      </c>
      <c r="AB103" s="39">
        <f t="shared" si="203"/>
        <v>0</v>
      </c>
      <c r="AC103" s="39">
        <f t="shared" si="204"/>
        <v>0</v>
      </c>
      <c r="AD103" s="39"/>
      <c r="AE103" s="39"/>
      <c r="AF103" s="39"/>
      <c r="AG103" s="39">
        <f t="shared" si="134"/>
        <v>0</v>
      </c>
      <c r="AH103" s="39">
        <f t="shared" si="206"/>
        <v>0</v>
      </c>
      <c r="AI103" s="39">
        <f t="shared" si="207"/>
        <v>0</v>
      </c>
      <c r="AJ103" s="39"/>
      <c r="AK103" s="39"/>
      <c r="AL103" s="39"/>
      <c r="AM103" s="39">
        <f t="shared" si="138"/>
        <v>0</v>
      </c>
      <c r="AN103" s="39">
        <f t="shared" si="209"/>
        <v>0</v>
      </c>
      <c r="AO103" s="39">
        <f t="shared" si="210"/>
        <v>0</v>
      </c>
    </row>
    <row r="104" spans="1:41" ht="21.75" customHeight="1" x14ac:dyDescent="0.2">
      <c r="A104" s="1" t="s">
        <v>114</v>
      </c>
      <c r="B104" s="21"/>
      <c r="C104" s="37">
        <v>545094.91</v>
      </c>
      <c r="D104" s="37">
        <v>593704.14</v>
      </c>
      <c r="E104" s="37">
        <v>671120.81</v>
      </c>
      <c r="F104" s="37">
        <v>5001.62</v>
      </c>
      <c r="G104" s="37">
        <v>-17822.43</v>
      </c>
      <c r="H104" s="37">
        <v>-74078.16</v>
      </c>
      <c r="I104" s="37">
        <f t="shared" si="7"/>
        <v>550096.53</v>
      </c>
      <c r="J104" s="37">
        <f t="shared" si="8"/>
        <v>575881.71</v>
      </c>
      <c r="K104" s="37">
        <f t="shared" si="9"/>
        <v>597042.65</v>
      </c>
      <c r="L104" s="37"/>
      <c r="M104" s="37"/>
      <c r="N104" s="37"/>
      <c r="O104" s="37">
        <f t="shared" si="11"/>
        <v>550096.53</v>
      </c>
      <c r="P104" s="37">
        <f t="shared" si="12"/>
        <v>575881.71</v>
      </c>
      <c r="Q104" s="37">
        <f t="shared" si="13"/>
        <v>597042.65</v>
      </c>
      <c r="R104" s="37"/>
      <c r="S104" s="37"/>
      <c r="T104" s="37"/>
      <c r="U104" s="37">
        <f t="shared" si="114"/>
        <v>550096.53</v>
      </c>
      <c r="V104" s="37">
        <f t="shared" si="115"/>
        <v>575881.71</v>
      </c>
      <c r="W104" s="37">
        <f t="shared" si="116"/>
        <v>597042.65</v>
      </c>
      <c r="X104" s="37"/>
      <c r="Y104" s="37"/>
      <c r="Z104" s="37"/>
      <c r="AA104" s="37">
        <f t="shared" si="130"/>
        <v>550096.53</v>
      </c>
      <c r="AB104" s="37">
        <f t="shared" si="203"/>
        <v>575881.71</v>
      </c>
      <c r="AC104" s="37">
        <f t="shared" si="204"/>
        <v>597042.65</v>
      </c>
      <c r="AD104" s="37"/>
      <c r="AE104" s="37"/>
      <c r="AF104" s="37"/>
      <c r="AG104" s="37">
        <f t="shared" si="134"/>
        <v>550096.53</v>
      </c>
      <c r="AH104" s="37">
        <f t="shared" si="206"/>
        <v>575881.71</v>
      </c>
      <c r="AI104" s="37">
        <f t="shared" si="207"/>
        <v>597042.65</v>
      </c>
      <c r="AJ104" s="37"/>
      <c r="AK104" s="37"/>
      <c r="AL104" s="37"/>
      <c r="AM104" s="37">
        <f t="shared" si="138"/>
        <v>550096.53</v>
      </c>
      <c r="AN104" s="37">
        <f t="shared" si="209"/>
        <v>575881.71</v>
      </c>
      <c r="AO104" s="37">
        <f t="shared" si="210"/>
        <v>597042.65</v>
      </c>
    </row>
    <row r="105" spans="1:41" ht="38.25" x14ac:dyDescent="0.2">
      <c r="A105" s="1" t="s">
        <v>116</v>
      </c>
      <c r="B105" s="21"/>
      <c r="C105" s="37">
        <v>42000</v>
      </c>
      <c r="D105" s="37">
        <v>42000</v>
      </c>
      <c r="E105" s="37">
        <v>42000</v>
      </c>
      <c r="F105" s="37"/>
      <c r="G105" s="37"/>
      <c r="H105" s="37"/>
      <c r="I105" s="37">
        <f t="shared" si="7"/>
        <v>42000</v>
      </c>
      <c r="J105" s="37">
        <f t="shared" si="8"/>
        <v>42000</v>
      </c>
      <c r="K105" s="37">
        <f t="shared" si="9"/>
        <v>42000</v>
      </c>
      <c r="L105" s="37"/>
      <c r="M105" s="37"/>
      <c r="N105" s="37"/>
      <c r="O105" s="37">
        <f t="shared" si="11"/>
        <v>42000</v>
      </c>
      <c r="P105" s="37">
        <f t="shared" si="12"/>
        <v>42000</v>
      </c>
      <c r="Q105" s="37">
        <f t="shared" si="13"/>
        <v>42000</v>
      </c>
      <c r="R105" s="37"/>
      <c r="S105" s="37"/>
      <c r="T105" s="37"/>
      <c r="U105" s="37">
        <f t="shared" si="114"/>
        <v>42000</v>
      </c>
      <c r="V105" s="37">
        <f t="shared" si="115"/>
        <v>42000</v>
      </c>
      <c r="W105" s="37">
        <f t="shared" si="116"/>
        <v>42000</v>
      </c>
      <c r="X105" s="37"/>
      <c r="Y105" s="37"/>
      <c r="Z105" s="37"/>
      <c r="AA105" s="37">
        <f t="shared" si="130"/>
        <v>42000</v>
      </c>
      <c r="AB105" s="37">
        <f t="shared" si="203"/>
        <v>42000</v>
      </c>
      <c r="AC105" s="37">
        <f t="shared" si="204"/>
        <v>42000</v>
      </c>
      <c r="AD105" s="37"/>
      <c r="AE105" s="37"/>
      <c r="AF105" s="37"/>
      <c r="AG105" s="37">
        <f t="shared" si="134"/>
        <v>42000</v>
      </c>
      <c r="AH105" s="37">
        <f t="shared" si="206"/>
        <v>42000</v>
      </c>
      <c r="AI105" s="37">
        <f t="shared" si="207"/>
        <v>42000</v>
      </c>
      <c r="AJ105" s="37"/>
      <c r="AK105" s="37"/>
      <c r="AL105" s="37"/>
      <c r="AM105" s="37">
        <f t="shared" si="138"/>
        <v>42000</v>
      </c>
      <c r="AN105" s="37">
        <f t="shared" si="209"/>
        <v>42000</v>
      </c>
      <c r="AO105" s="37">
        <f t="shared" si="210"/>
        <v>42000</v>
      </c>
    </row>
    <row r="106" spans="1:41" ht="25.5" x14ac:dyDescent="0.2">
      <c r="A106" s="1" t="s">
        <v>29</v>
      </c>
      <c r="B106" s="21"/>
      <c r="C106" s="37">
        <v>71379.360000000001</v>
      </c>
      <c r="D106" s="37">
        <v>74234.53</v>
      </c>
      <c r="E106" s="37">
        <v>74234.53</v>
      </c>
      <c r="F106" s="37"/>
      <c r="G106" s="37"/>
      <c r="H106" s="37"/>
      <c r="I106" s="37">
        <f t="shared" si="7"/>
        <v>71379.360000000001</v>
      </c>
      <c r="J106" s="37">
        <f t="shared" si="8"/>
        <v>74234.53</v>
      </c>
      <c r="K106" s="37">
        <f t="shared" si="9"/>
        <v>74234.53</v>
      </c>
      <c r="L106" s="37"/>
      <c r="M106" s="37"/>
      <c r="N106" s="37"/>
      <c r="O106" s="37">
        <f t="shared" si="11"/>
        <v>71379.360000000001</v>
      </c>
      <c r="P106" s="37">
        <f t="shared" si="12"/>
        <v>74234.53</v>
      </c>
      <c r="Q106" s="37">
        <f t="shared" si="13"/>
        <v>74234.53</v>
      </c>
      <c r="R106" s="37"/>
      <c r="S106" s="37"/>
      <c r="T106" s="37"/>
      <c r="U106" s="37">
        <f t="shared" si="114"/>
        <v>71379.360000000001</v>
      </c>
      <c r="V106" s="37">
        <f t="shared" si="115"/>
        <v>74234.53</v>
      </c>
      <c r="W106" s="37">
        <f t="shared" si="116"/>
        <v>74234.53</v>
      </c>
      <c r="X106" s="37"/>
      <c r="Y106" s="37"/>
      <c r="Z106" s="37"/>
      <c r="AA106" s="37">
        <f t="shared" si="130"/>
        <v>71379.360000000001</v>
      </c>
      <c r="AB106" s="37">
        <f t="shared" si="203"/>
        <v>74234.53</v>
      </c>
      <c r="AC106" s="37">
        <f t="shared" si="204"/>
        <v>74234.53</v>
      </c>
      <c r="AD106" s="37"/>
      <c r="AE106" s="37"/>
      <c r="AF106" s="37"/>
      <c r="AG106" s="37">
        <f t="shared" si="134"/>
        <v>71379.360000000001</v>
      </c>
      <c r="AH106" s="37">
        <f t="shared" si="206"/>
        <v>74234.53</v>
      </c>
      <c r="AI106" s="37">
        <f t="shared" si="207"/>
        <v>74234.53</v>
      </c>
      <c r="AJ106" s="37"/>
      <c r="AK106" s="37"/>
      <c r="AL106" s="37"/>
      <c r="AM106" s="37">
        <f t="shared" si="138"/>
        <v>71379.360000000001</v>
      </c>
      <c r="AN106" s="37">
        <f t="shared" si="209"/>
        <v>74234.53</v>
      </c>
      <c r="AO106" s="37">
        <f t="shared" si="210"/>
        <v>74234.53</v>
      </c>
    </row>
    <row r="107" spans="1:41" ht="25.5" x14ac:dyDescent="0.2">
      <c r="A107" s="1" t="s">
        <v>118</v>
      </c>
      <c r="B107" s="21"/>
      <c r="C107" s="37">
        <v>35000</v>
      </c>
      <c r="D107" s="37">
        <v>35000</v>
      </c>
      <c r="E107" s="37">
        <v>35000</v>
      </c>
      <c r="F107" s="37"/>
      <c r="G107" s="37"/>
      <c r="H107" s="37"/>
      <c r="I107" s="37">
        <f t="shared" si="7"/>
        <v>35000</v>
      </c>
      <c r="J107" s="37">
        <f t="shared" si="8"/>
        <v>35000</v>
      </c>
      <c r="K107" s="37">
        <f t="shared" si="9"/>
        <v>35000</v>
      </c>
      <c r="L107" s="37"/>
      <c r="M107" s="37"/>
      <c r="N107" s="37"/>
      <c r="O107" s="37">
        <f t="shared" si="11"/>
        <v>35000</v>
      </c>
      <c r="P107" s="37">
        <f t="shared" si="12"/>
        <v>35000</v>
      </c>
      <c r="Q107" s="37">
        <f t="shared" si="13"/>
        <v>35000</v>
      </c>
      <c r="R107" s="37"/>
      <c r="S107" s="37"/>
      <c r="T107" s="37"/>
      <c r="U107" s="37">
        <f t="shared" si="114"/>
        <v>35000</v>
      </c>
      <c r="V107" s="37">
        <f t="shared" si="115"/>
        <v>35000</v>
      </c>
      <c r="W107" s="37">
        <f t="shared" si="116"/>
        <v>35000</v>
      </c>
      <c r="X107" s="37"/>
      <c r="Y107" s="37"/>
      <c r="Z107" s="37"/>
      <c r="AA107" s="37">
        <f t="shared" si="130"/>
        <v>35000</v>
      </c>
      <c r="AB107" s="37">
        <f t="shared" si="203"/>
        <v>35000</v>
      </c>
      <c r="AC107" s="37">
        <f t="shared" si="204"/>
        <v>35000</v>
      </c>
      <c r="AD107" s="37"/>
      <c r="AE107" s="37"/>
      <c r="AF107" s="37"/>
      <c r="AG107" s="37">
        <f t="shared" si="134"/>
        <v>35000</v>
      </c>
      <c r="AH107" s="37">
        <f t="shared" si="206"/>
        <v>35000</v>
      </c>
      <c r="AI107" s="37">
        <f t="shared" si="207"/>
        <v>35000</v>
      </c>
      <c r="AJ107" s="37"/>
      <c r="AK107" s="37"/>
      <c r="AL107" s="37"/>
      <c r="AM107" s="37">
        <f t="shared" si="138"/>
        <v>35000</v>
      </c>
      <c r="AN107" s="37">
        <f t="shared" si="209"/>
        <v>35000</v>
      </c>
      <c r="AO107" s="37">
        <f t="shared" si="210"/>
        <v>35000</v>
      </c>
    </row>
    <row r="108" spans="1:41" ht="38.25" x14ac:dyDescent="0.2">
      <c r="A108" s="1" t="s">
        <v>119</v>
      </c>
      <c r="B108" s="21"/>
      <c r="C108" s="37">
        <v>1671088.37</v>
      </c>
      <c r="D108" s="37">
        <v>1664911.62</v>
      </c>
      <c r="E108" s="37">
        <v>1731510.89</v>
      </c>
      <c r="F108" s="37"/>
      <c r="G108" s="37"/>
      <c r="H108" s="37"/>
      <c r="I108" s="37">
        <f t="shared" si="7"/>
        <v>1671088.37</v>
      </c>
      <c r="J108" s="37">
        <f t="shared" si="8"/>
        <v>1664911.62</v>
      </c>
      <c r="K108" s="37">
        <f t="shared" si="9"/>
        <v>1731510.89</v>
      </c>
      <c r="L108" s="37"/>
      <c r="M108" s="37"/>
      <c r="N108" s="37"/>
      <c r="O108" s="37">
        <f t="shared" si="11"/>
        <v>1671088.37</v>
      </c>
      <c r="P108" s="37">
        <f t="shared" si="12"/>
        <v>1664911.62</v>
      </c>
      <c r="Q108" s="37">
        <f t="shared" si="13"/>
        <v>1731510.89</v>
      </c>
      <c r="R108" s="37">
        <v>-153167.17000000001</v>
      </c>
      <c r="S108" s="37"/>
      <c r="T108" s="37"/>
      <c r="U108" s="37">
        <f t="shared" si="114"/>
        <v>1517921.2000000002</v>
      </c>
      <c r="V108" s="37">
        <f t="shared" si="115"/>
        <v>1664911.62</v>
      </c>
      <c r="W108" s="37">
        <f t="shared" si="116"/>
        <v>1731510.89</v>
      </c>
      <c r="X108" s="37"/>
      <c r="Y108" s="37"/>
      <c r="Z108" s="37"/>
      <c r="AA108" s="37">
        <f t="shared" si="130"/>
        <v>1517921.2000000002</v>
      </c>
      <c r="AB108" s="37">
        <f t="shared" si="203"/>
        <v>1664911.62</v>
      </c>
      <c r="AC108" s="37">
        <f t="shared" si="204"/>
        <v>1731510.89</v>
      </c>
      <c r="AD108" s="37"/>
      <c r="AE108" s="37"/>
      <c r="AF108" s="37"/>
      <c r="AG108" s="37">
        <f t="shared" si="134"/>
        <v>1517921.2000000002</v>
      </c>
      <c r="AH108" s="37">
        <f t="shared" si="206"/>
        <v>1664911.62</v>
      </c>
      <c r="AI108" s="37">
        <f t="shared" si="207"/>
        <v>1731510.89</v>
      </c>
      <c r="AJ108" s="37"/>
      <c r="AK108" s="37"/>
      <c r="AL108" s="37"/>
      <c r="AM108" s="37">
        <f t="shared" si="138"/>
        <v>1517921.2000000002</v>
      </c>
      <c r="AN108" s="37">
        <f t="shared" si="209"/>
        <v>1664911.62</v>
      </c>
      <c r="AO108" s="37">
        <f t="shared" si="210"/>
        <v>1731510.89</v>
      </c>
    </row>
    <row r="109" spans="1:41" ht="63.75" x14ac:dyDescent="0.2">
      <c r="A109" s="1" t="s">
        <v>123</v>
      </c>
      <c r="B109" s="21"/>
      <c r="C109" s="37">
        <v>11750641.199999999</v>
      </c>
      <c r="D109" s="37">
        <v>12220665.369999999</v>
      </c>
      <c r="E109" s="37">
        <v>13864928.16</v>
      </c>
      <c r="F109" s="37">
        <v>-1571950.78</v>
      </c>
      <c r="G109" s="37">
        <v>-1221415.03</v>
      </c>
      <c r="H109" s="37">
        <v>-1080309.68</v>
      </c>
      <c r="I109" s="37">
        <f t="shared" si="7"/>
        <v>10178690.42</v>
      </c>
      <c r="J109" s="37">
        <f t="shared" si="8"/>
        <v>10999250.34</v>
      </c>
      <c r="K109" s="37">
        <f t="shared" si="9"/>
        <v>12784618.48</v>
      </c>
      <c r="L109" s="37"/>
      <c r="M109" s="37"/>
      <c r="N109" s="37"/>
      <c r="O109" s="37">
        <f t="shared" si="11"/>
        <v>10178690.42</v>
      </c>
      <c r="P109" s="37">
        <f t="shared" si="12"/>
        <v>10999250.34</v>
      </c>
      <c r="Q109" s="37">
        <f t="shared" si="13"/>
        <v>12784618.48</v>
      </c>
      <c r="R109" s="37"/>
      <c r="S109" s="37"/>
      <c r="T109" s="37">
        <v>-3805094.26</v>
      </c>
      <c r="U109" s="37">
        <f t="shared" si="114"/>
        <v>10178690.42</v>
      </c>
      <c r="V109" s="37">
        <f t="shared" si="115"/>
        <v>10999250.34</v>
      </c>
      <c r="W109" s="37">
        <f t="shared" si="116"/>
        <v>8979524.2200000007</v>
      </c>
      <c r="X109" s="37">
        <v>200000</v>
      </c>
      <c r="Y109" s="37"/>
      <c r="Z109" s="37"/>
      <c r="AA109" s="37">
        <f t="shared" si="130"/>
        <v>10378690.42</v>
      </c>
      <c r="AB109" s="37">
        <f t="shared" si="203"/>
        <v>10999250.34</v>
      </c>
      <c r="AC109" s="37">
        <f t="shared" si="204"/>
        <v>8979524.2200000007</v>
      </c>
      <c r="AD109" s="37">
        <v>850000</v>
      </c>
      <c r="AE109" s="37"/>
      <c r="AF109" s="37"/>
      <c r="AG109" s="37">
        <f t="shared" si="134"/>
        <v>11228690.42</v>
      </c>
      <c r="AH109" s="37">
        <f t="shared" si="206"/>
        <v>10999250.34</v>
      </c>
      <c r="AI109" s="37">
        <f t="shared" si="207"/>
        <v>8979524.2200000007</v>
      </c>
      <c r="AJ109" s="37">
        <v>871223.81</v>
      </c>
      <c r="AK109" s="37"/>
      <c r="AL109" s="37"/>
      <c r="AM109" s="37">
        <f t="shared" si="138"/>
        <v>12099914.23</v>
      </c>
      <c r="AN109" s="37">
        <f t="shared" si="209"/>
        <v>10999250.34</v>
      </c>
      <c r="AO109" s="37">
        <f t="shared" si="210"/>
        <v>8979524.2200000007</v>
      </c>
    </row>
    <row r="110" spans="1:41" ht="65.25" customHeight="1" x14ac:dyDescent="0.2">
      <c r="A110" s="1" t="s">
        <v>72</v>
      </c>
      <c r="B110" s="21"/>
      <c r="C110" s="27">
        <f>13190486.4+269193.6</f>
        <v>13459680</v>
      </c>
      <c r="D110" s="27"/>
      <c r="E110" s="27"/>
      <c r="F110" s="27"/>
      <c r="G110" s="27"/>
      <c r="H110" s="27"/>
      <c r="I110" s="27">
        <f t="shared" ref="I110:I150" si="217">C110+F110</f>
        <v>13459680</v>
      </c>
      <c r="J110" s="27">
        <f t="shared" ref="J110:J150" si="218">D110+G110</f>
        <v>0</v>
      </c>
      <c r="K110" s="27">
        <f t="shared" ref="K110:K150" si="219">E110+H110</f>
        <v>0</v>
      </c>
      <c r="L110" s="27"/>
      <c r="M110" s="27"/>
      <c r="N110" s="27"/>
      <c r="O110" s="37">
        <f t="shared" ref="O110:O148" si="220">I110+L110</f>
        <v>13459680</v>
      </c>
      <c r="P110" s="27">
        <f t="shared" ref="P110:P148" si="221">J110+M110</f>
        <v>0</v>
      </c>
      <c r="Q110" s="27">
        <f t="shared" ref="Q110:Q148" si="222">K110+N110</f>
        <v>0</v>
      </c>
      <c r="R110" s="37">
        <f>591014.4+28959705.6</f>
        <v>29550720</v>
      </c>
      <c r="S110" s="27"/>
      <c r="T110" s="27"/>
      <c r="U110" s="37">
        <f t="shared" si="114"/>
        <v>43010400</v>
      </c>
      <c r="V110" s="27">
        <f t="shared" si="115"/>
        <v>0</v>
      </c>
      <c r="W110" s="27">
        <f t="shared" si="116"/>
        <v>0</v>
      </c>
      <c r="X110" s="37">
        <f>-360208-17650192</f>
        <v>-18010400</v>
      </c>
      <c r="Y110" s="27"/>
      <c r="Z110" s="27"/>
      <c r="AA110" s="37">
        <f t="shared" si="130"/>
        <v>25000000</v>
      </c>
      <c r="AB110" s="27">
        <f t="shared" si="203"/>
        <v>0</v>
      </c>
      <c r="AC110" s="27">
        <f t="shared" si="204"/>
        <v>0</v>
      </c>
      <c r="AD110" s="37"/>
      <c r="AE110" s="27"/>
      <c r="AF110" s="27"/>
      <c r="AG110" s="37">
        <f t="shared" si="134"/>
        <v>25000000</v>
      </c>
      <c r="AH110" s="27">
        <f t="shared" si="206"/>
        <v>0</v>
      </c>
      <c r="AI110" s="27">
        <f t="shared" si="207"/>
        <v>0</v>
      </c>
      <c r="AJ110" s="37"/>
      <c r="AK110" s="27"/>
      <c r="AL110" s="27"/>
      <c r="AM110" s="37">
        <f t="shared" si="138"/>
        <v>25000000</v>
      </c>
      <c r="AN110" s="27">
        <f t="shared" si="209"/>
        <v>0</v>
      </c>
      <c r="AO110" s="27">
        <f t="shared" si="210"/>
        <v>0</v>
      </c>
    </row>
    <row r="111" spans="1:41" ht="51" x14ac:dyDescent="0.2">
      <c r="A111" s="1" t="s">
        <v>176</v>
      </c>
      <c r="B111" s="21"/>
      <c r="C111" s="27"/>
      <c r="D111" s="27"/>
      <c r="E111" s="27"/>
      <c r="F111" s="27"/>
      <c r="G111" s="27"/>
      <c r="H111" s="27"/>
      <c r="I111" s="27"/>
      <c r="J111" s="27"/>
      <c r="K111" s="27"/>
      <c r="L111" s="27">
        <v>2152400</v>
      </c>
      <c r="M111" s="27"/>
      <c r="N111" s="27"/>
      <c r="O111" s="37">
        <f t="shared" ref="O111" si="223">I111+L111</f>
        <v>2152400</v>
      </c>
      <c r="P111" s="27">
        <f t="shared" ref="P111" si="224">J111+M111</f>
        <v>0</v>
      </c>
      <c r="Q111" s="27">
        <f t="shared" ref="Q111" si="225">K111+N111</f>
        <v>0</v>
      </c>
      <c r="R111" s="27"/>
      <c r="S111" s="27"/>
      <c r="T111" s="27"/>
      <c r="U111" s="37">
        <f t="shared" ref="U111" si="226">O111+R111</f>
        <v>2152400</v>
      </c>
      <c r="V111" s="27">
        <f t="shared" ref="V111" si="227">P111+S111</f>
        <v>0</v>
      </c>
      <c r="W111" s="27">
        <f t="shared" ref="W111" si="228">Q111+T111</f>
        <v>0</v>
      </c>
      <c r="X111" s="27">
        <v>-1715600</v>
      </c>
      <c r="Y111" s="27"/>
      <c r="Z111" s="27"/>
      <c r="AA111" s="37">
        <f t="shared" ref="AA111" si="229">U111+X111</f>
        <v>436800</v>
      </c>
      <c r="AB111" s="27">
        <f t="shared" ref="AB111" si="230">V111+Y111</f>
        <v>0</v>
      </c>
      <c r="AC111" s="27">
        <f t="shared" ref="AC111" si="231">W111+Z111</f>
        <v>0</v>
      </c>
      <c r="AD111" s="27"/>
      <c r="AE111" s="27"/>
      <c r="AF111" s="27"/>
      <c r="AG111" s="37">
        <f t="shared" si="134"/>
        <v>436800</v>
      </c>
      <c r="AH111" s="27">
        <f t="shared" si="206"/>
        <v>0</v>
      </c>
      <c r="AI111" s="27">
        <f t="shared" si="207"/>
        <v>0</v>
      </c>
      <c r="AJ111" s="27"/>
      <c r="AK111" s="27"/>
      <c r="AL111" s="27"/>
      <c r="AM111" s="37">
        <f t="shared" si="138"/>
        <v>436800</v>
      </c>
      <c r="AN111" s="27">
        <f t="shared" si="209"/>
        <v>0</v>
      </c>
      <c r="AO111" s="27">
        <f t="shared" si="210"/>
        <v>0</v>
      </c>
    </row>
    <row r="112" spans="1:41" ht="51.75" customHeight="1" x14ac:dyDescent="0.2">
      <c r="A112" s="7" t="s">
        <v>93</v>
      </c>
      <c r="B112" s="21" t="s">
        <v>94</v>
      </c>
      <c r="C112" s="39">
        <v>2021540</v>
      </c>
      <c r="D112" s="39">
        <v>2046970</v>
      </c>
      <c r="E112" s="39">
        <v>2363360</v>
      </c>
      <c r="F112" s="39"/>
      <c r="G112" s="39"/>
      <c r="H112" s="39"/>
      <c r="I112" s="39">
        <f t="shared" si="217"/>
        <v>2021540</v>
      </c>
      <c r="J112" s="39">
        <f t="shared" si="218"/>
        <v>2046970</v>
      </c>
      <c r="K112" s="39">
        <f t="shared" si="219"/>
        <v>2363360</v>
      </c>
      <c r="L112" s="39"/>
      <c r="M112" s="39"/>
      <c r="N112" s="39"/>
      <c r="O112" s="39">
        <f t="shared" si="220"/>
        <v>2021540</v>
      </c>
      <c r="P112" s="39">
        <f t="shared" si="221"/>
        <v>2046970</v>
      </c>
      <c r="Q112" s="39">
        <f t="shared" si="222"/>
        <v>2363360</v>
      </c>
      <c r="R112" s="39"/>
      <c r="S112" s="39"/>
      <c r="T112" s="39"/>
      <c r="U112" s="39">
        <f t="shared" ref="U112:U140" si="232">O112+R112</f>
        <v>2021540</v>
      </c>
      <c r="V112" s="39">
        <f t="shared" ref="V112:V137" si="233">P112+S112</f>
        <v>2046970</v>
      </c>
      <c r="W112" s="39">
        <f t="shared" ref="W112:W137" si="234">Q112+T112</f>
        <v>2363360</v>
      </c>
      <c r="X112" s="39">
        <v>-309960</v>
      </c>
      <c r="Y112" s="39"/>
      <c r="Z112" s="39"/>
      <c r="AA112" s="39">
        <f t="shared" ref="AA112:AA141" si="235">U112+X112</f>
        <v>1711580</v>
      </c>
      <c r="AB112" s="39">
        <f t="shared" ref="AB112:AB137" si="236">V112+Y112</f>
        <v>2046970</v>
      </c>
      <c r="AC112" s="39">
        <f t="shared" ref="AC112:AC137" si="237">W112+Z112</f>
        <v>2363360</v>
      </c>
      <c r="AD112" s="39"/>
      <c r="AE112" s="39"/>
      <c r="AF112" s="39"/>
      <c r="AG112" s="39">
        <f t="shared" si="134"/>
        <v>1711580</v>
      </c>
      <c r="AH112" s="39">
        <f t="shared" si="206"/>
        <v>2046970</v>
      </c>
      <c r="AI112" s="39">
        <f t="shared" si="207"/>
        <v>2363360</v>
      </c>
      <c r="AJ112" s="39">
        <v>100000</v>
      </c>
      <c r="AK112" s="39"/>
      <c r="AL112" s="39"/>
      <c r="AM112" s="39">
        <f t="shared" si="138"/>
        <v>1811580</v>
      </c>
      <c r="AN112" s="39">
        <f t="shared" si="209"/>
        <v>2046970</v>
      </c>
      <c r="AO112" s="39">
        <f t="shared" si="210"/>
        <v>2363360</v>
      </c>
    </row>
    <row r="113" spans="1:41" ht="38.25" hidden="1" x14ac:dyDescent="0.2">
      <c r="A113" s="51" t="s">
        <v>95</v>
      </c>
      <c r="B113" s="21" t="s">
        <v>96</v>
      </c>
      <c r="C113" s="46"/>
      <c r="D113" s="39"/>
      <c r="E113" s="46"/>
      <c r="F113" s="46"/>
      <c r="G113" s="39"/>
      <c r="H113" s="46"/>
      <c r="I113" s="46">
        <f t="shared" si="217"/>
        <v>0</v>
      </c>
      <c r="J113" s="39">
        <f t="shared" si="218"/>
        <v>0</v>
      </c>
      <c r="K113" s="46">
        <f t="shared" si="219"/>
        <v>0</v>
      </c>
      <c r="L113" s="46"/>
      <c r="M113" s="39"/>
      <c r="N113" s="46"/>
      <c r="O113" s="46">
        <f t="shared" si="220"/>
        <v>0</v>
      </c>
      <c r="P113" s="39">
        <f t="shared" si="221"/>
        <v>0</v>
      </c>
      <c r="Q113" s="46">
        <f t="shared" si="222"/>
        <v>0</v>
      </c>
      <c r="R113" s="46"/>
      <c r="S113" s="39"/>
      <c r="T113" s="46"/>
      <c r="U113" s="46">
        <f t="shared" si="232"/>
        <v>0</v>
      </c>
      <c r="V113" s="39">
        <f t="shared" si="233"/>
        <v>0</v>
      </c>
      <c r="W113" s="46">
        <f t="shared" si="234"/>
        <v>0</v>
      </c>
      <c r="X113" s="46"/>
      <c r="Y113" s="39"/>
      <c r="Z113" s="46"/>
      <c r="AA113" s="46">
        <f t="shared" si="235"/>
        <v>0</v>
      </c>
      <c r="AB113" s="39">
        <f t="shared" si="236"/>
        <v>0</v>
      </c>
      <c r="AC113" s="46">
        <f t="shared" si="237"/>
        <v>0</v>
      </c>
      <c r="AD113" s="46"/>
      <c r="AE113" s="39"/>
      <c r="AF113" s="46"/>
      <c r="AG113" s="46">
        <f t="shared" si="134"/>
        <v>0</v>
      </c>
      <c r="AH113" s="39">
        <f t="shared" si="206"/>
        <v>0</v>
      </c>
      <c r="AI113" s="46">
        <f t="shared" si="207"/>
        <v>0</v>
      </c>
      <c r="AJ113" s="46"/>
      <c r="AK113" s="39"/>
      <c r="AL113" s="46"/>
      <c r="AM113" s="46">
        <f t="shared" si="138"/>
        <v>0</v>
      </c>
      <c r="AN113" s="39">
        <f t="shared" si="209"/>
        <v>0</v>
      </c>
      <c r="AO113" s="46">
        <f t="shared" si="210"/>
        <v>0</v>
      </c>
    </row>
    <row r="114" spans="1:41" ht="37.5" customHeight="1" x14ac:dyDescent="0.2">
      <c r="A114" s="56" t="s">
        <v>97</v>
      </c>
      <c r="B114" s="21" t="s">
        <v>98</v>
      </c>
      <c r="C114" s="54">
        <v>621621.57999999996</v>
      </c>
      <c r="D114" s="55">
        <v>650717.03</v>
      </c>
      <c r="E114" s="54">
        <v>669603.63</v>
      </c>
      <c r="F114" s="54">
        <v>11605.62</v>
      </c>
      <c r="G114" s="55">
        <v>12144.13</v>
      </c>
      <c r="H114" s="54">
        <v>17529.900000000001</v>
      </c>
      <c r="I114" s="54">
        <f t="shared" si="217"/>
        <v>633227.19999999995</v>
      </c>
      <c r="J114" s="55">
        <f t="shared" si="218"/>
        <v>662861.16</v>
      </c>
      <c r="K114" s="54">
        <f t="shared" si="219"/>
        <v>687133.53</v>
      </c>
      <c r="L114" s="54"/>
      <c r="M114" s="55"/>
      <c r="N114" s="54"/>
      <c r="O114" s="54">
        <f t="shared" si="220"/>
        <v>633227.19999999995</v>
      </c>
      <c r="P114" s="55">
        <f t="shared" si="221"/>
        <v>662861.16</v>
      </c>
      <c r="Q114" s="54">
        <f t="shared" si="222"/>
        <v>687133.53</v>
      </c>
      <c r="R114" s="54"/>
      <c r="S114" s="55"/>
      <c r="T114" s="54"/>
      <c r="U114" s="54">
        <f t="shared" si="232"/>
        <v>633227.19999999995</v>
      </c>
      <c r="V114" s="55">
        <f t="shared" si="233"/>
        <v>662861.16</v>
      </c>
      <c r="W114" s="54">
        <f t="shared" si="234"/>
        <v>687133.53</v>
      </c>
      <c r="X114" s="54"/>
      <c r="Y114" s="55"/>
      <c r="Z114" s="54"/>
      <c r="AA114" s="54">
        <f t="shared" si="235"/>
        <v>633227.19999999995</v>
      </c>
      <c r="AB114" s="55">
        <f t="shared" si="236"/>
        <v>662861.16</v>
      </c>
      <c r="AC114" s="54">
        <f t="shared" si="237"/>
        <v>687133.53</v>
      </c>
      <c r="AD114" s="54"/>
      <c r="AE114" s="55"/>
      <c r="AF114" s="54"/>
      <c r="AG114" s="54">
        <f t="shared" si="134"/>
        <v>633227.19999999995</v>
      </c>
      <c r="AH114" s="55">
        <f t="shared" si="206"/>
        <v>662861.16</v>
      </c>
      <c r="AI114" s="54">
        <f t="shared" si="207"/>
        <v>687133.53</v>
      </c>
      <c r="AJ114" s="54"/>
      <c r="AK114" s="55"/>
      <c r="AL114" s="54"/>
      <c r="AM114" s="54">
        <f t="shared" si="138"/>
        <v>633227.19999999995</v>
      </c>
      <c r="AN114" s="55">
        <f t="shared" si="209"/>
        <v>662861.16</v>
      </c>
      <c r="AO114" s="54">
        <f t="shared" si="210"/>
        <v>687133.53</v>
      </c>
    </row>
    <row r="115" spans="1:41" ht="37.5" customHeight="1" x14ac:dyDescent="0.2">
      <c r="A115" s="34" t="s">
        <v>99</v>
      </c>
      <c r="B115" s="21" t="s">
        <v>100</v>
      </c>
      <c r="C115" s="39">
        <v>2109.33</v>
      </c>
      <c r="D115" s="39">
        <v>1879.4</v>
      </c>
      <c r="E115" s="45">
        <v>1878.66</v>
      </c>
      <c r="F115" s="39">
        <v>-1389.42</v>
      </c>
      <c r="G115" s="39">
        <v>-1122.7</v>
      </c>
      <c r="H115" s="45">
        <v>-1203.98</v>
      </c>
      <c r="I115" s="39">
        <f t="shared" si="217"/>
        <v>719.90999999999985</v>
      </c>
      <c r="J115" s="39">
        <f t="shared" si="218"/>
        <v>756.7</v>
      </c>
      <c r="K115" s="45">
        <f t="shared" si="219"/>
        <v>674.68000000000006</v>
      </c>
      <c r="L115" s="39"/>
      <c r="M115" s="39"/>
      <c r="N115" s="45"/>
      <c r="O115" s="39">
        <f t="shared" si="220"/>
        <v>719.90999999999985</v>
      </c>
      <c r="P115" s="39">
        <f t="shared" si="221"/>
        <v>756.7</v>
      </c>
      <c r="Q115" s="45">
        <f t="shared" si="222"/>
        <v>674.68000000000006</v>
      </c>
      <c r="R115" s="39"/>
      <c r="S115" s="39"/>
      <c r="T115" s="45"/>
      <c r="U115" s="39">
        <f t="shared" si="232"/>
        <v>719.90999999999985</v>
      </c>
      <c r="V115" s="39">
        <f t="shared" si="233"/>
        <v>756.7</v>
      </c>
      <c r="W115" s="45">
        <f t="shared" si="234"/>
        <v>674.68000000000006</v>
      </c>
      <c r="X115" s="39">
        <v>3358.01</v>
      </c>
      <c r="Y115" s="39"/>
      <c r="Z115" s="45"/>
      <c r="AA115" s="39">
        <f t="shared" si="235"/>
        <v>4077.92</v>
      </c>
      <c r="AB115" s="39">
        <f t="shared" si="236"/>
        <v>756.7</v>
      </c>
      <c r="AC115" s="45">
        <f t="shared" si="237"/>
        <v>674.68000000000006</v>
      </c>
      <c r="AD115" s="39"/>
      <c r="AE115" s="39"/>
      <c r="AF115" s="45"/>
      <c r="AG115" s="39">
        <f t="shared" si="134"/>
        <v>4077.92</v>
      </c>
      <c r="AH115" s="39">
        <f t="shared" si="206"/>
        <v>756.7</v>
      </c>
      <c r="AI115" s="45">
        <f t="shared" si="207"/>
        <v>674.68000000000006</v>
      </c>
      <c r="AJ115" s="39"/>
      <c r="AK115" s="39"/>
      <c r="AL115" s="45"/>
      <c r="AM115" s="39">
        <f t="shared" si="138"/>
        <v>4077.92</v>
      </c>
      <c r="AN115" s="39">
        <f t="shared" si="209"/>
        <v>756.7</v>
      </c>
      <c r="AO115" s="45">
        <f t="shared" si="210"/>
        <v>674.68000000000006</v>
      </c>
    </row>
    <row r="116" spans="1:41" ht="38.25" x14ac:dyDescent="0.2">
      <c r="A116" s="34" t="s">
        <v>101</v>
      </c>
      <c r="B116" s="21" t="s">
        <v>102</v>
      </c>
      <c r="C116" s="39">
        <v>12898435</v>
      </c>
      <c r="D116" s="39">
        <v>12735130</v>
      </c>
      <c r="E116" s="39">
        <v>12735130</v>
      </c>
      <c r="F116" s="39"/>
      <c r="G116" s="39"/>
      <c r="H116" s="39"/>
      <c r="I116" s="39">
        <f t="shared" si="217"/>
        <v>12898435</v>
      </c>
      <c r="J116" s="39">
        <f t="shared" si="218"/>
        <v>12735130</v>
      </c>
      <c r="K116" s="39">
        <f t="shared" si="219"/>
        <v>12735130</v>
      </c>
      <c r="L116" s="39"/>
      <c r="M116" s="39"/>
      <c r="N116" s="39"/>
      <c r="O116" s="39">
        <f t="shared" si="220"/>
        <v>12898435</v>
      </c>
      <c r="P116" s="39">
        <f t="shared" si="221"/>
        <v>12735130</v>
      </c>
      <c r="Q116" s="39">
        <f t="shared" si="222"/>
        <v>12735130</v>
      </c>
      <c r="R116" s="39"/>
      <c r="S116" s="39"/>
      <c r="T116" s="39"/>
      <c r="U116" s="39">
        <f t="shared" si="232"/>
        <v>12898435</v>
      </c>
      <c r="V116" s="39">
        <f t="shared" si="233"/>
        <v>12735130</v>
      </c>
      <c r="W116" s="39">
        <f t="shared" si="234"/>
        <v>12735130</v>
      </c>
      <c r="X116" s="39"/>
      <c r="Y116" s="39"/>
      <c r="Z116" s="39"/>
      <c r="AA116" s="39">
        <f t="shared" si="235"/>
        <v>12898435</v>
      </c>
      <c r="AB116" s="39">
        <f t="shared" si="236"/>
        <v>12735130</v>
      </c>
      <c r="AC116" s="39">
        <f t="shared" si="237"/>
        <v>12735130</v>
      </c>
      <c r="AD116" s="39"/>
      <c r="AE116" s="39"/>
      <c r="AF116" s="39"/>
      <c r="AG116" s="39">
        <f t="shared" si="134"/>
        <v>12898435</v>
      </c>
      <c r="AH116" s="39">
        <f t="shared" si="206"/>
        <v>12735130</v>
      </c>
      <c r="AI116" s="39">
        <f t="shared" si="207"/>
        <v>12735130</v>
      </c>
      <c r="AJ116" s="39"/>
      <c r="AK116" s="39"/>
      <c r="AL116" s="39"/>
      <c r="AM116" s="39">
        <f t="shared" si="138"/>
        <v>12898435</v>
      </c>
      <c r="AN116" s="39">
        <f t="shared" si="209"/>
        <v>12735130</v>
      </c>
      <c r="AO116" s="39">
        <f t="shared" si="210"/>
        <v>12735130</v>
      </c>
    </row>
    <row r="117" spans="1:41" x14ac:dyDescent="0.2">
      <c r="A117" s="34" t="s">
        <v>103</v>
      </c>
      <c r="B117" s="35" t="s">
        <v>104</v>
      </c>
      <c r="C117" s="39">
        <f>C118+C119+C120</f>
        <v>6101044.0099999998</v>
      </c>
      <c r="D117" s="39">
        <f t="shared" ref="D117:H117" si="238">D118+D119+D120</f>
        <v>6635745.4900000002</v>
      </c>
      <c r="E117" s="39">
        <f t="shared" si="238"/>
        <v>7487328.8200000003</v>
      </c>
      <c r="F117" s="39">
        <f t="shared" si="238"/>
        <v>55017.82</v>
      </c>
      <c r="G117" s="39">
        <f t="shared" si="238"/>
        <v>-196046.7</v>
      </c>
      <c r="H117" s="39">
        <f t="shared" si="238"/>
        <v>-814859.64</v>
      </c>
      <c r="I117" s="39">
        <f t="shared" si="217"/>
        <v>6156061.8300000001</v>
      </c>
      <c r="J117" s="39">
        <f t="shared" si="218"/>
        <v>6439698.79</v>
      </c>
      <c r="K117" s="39">
        <f t="shared" si="219"/>
        <v>6672469.1800000006</v>
      </c>
      <c r="L117" s="39">
        <f t="shared" ref="L117:N117" si="239">L118+L119+L120</f>
        <v>0</v>
      </c>
      <c r="M117" s="39">
        <f t="shared" si="239"/>
        <v>0</v>
      </c>
      <c r="N117" s="39">
        <f t="shared" si="239"/>
        <v>0</v>
      </c>
      <c r="O117" s="39">
        <f t="shared" si="220"/>
        <v>6156061.8300000001</v>
      </c>
      <c r="P117" s="39">
        <f t="shared" si="221"/>
        <v>6439698.79</v>
      </c>
      <c r="Q117" s="39">
        <f t="shared" si="222"/>
        <v>6672469.1800000006</v>
      </c>
      <c r="R117" s="39">
        <f t="shared" ref="R117:T117" si="240">R118+R119+R120</f>
        <v>0</v>
      </c>
      <c r="S117" s="39">
        <f t="shared" si="240"/>
        <v>0</v>
      </c>
      <c r="T117" s="39">
        <f t="shared" si="240"/>
        <v>0</v>
      </c>
      <c r="U117" s="39">
        <f t="shared" si="232"/>
        <v>6156061.8300000001</v>
      </c>
      <c r="V117" s="39">
        <f t="shared" si="233"/>
        <v>6439698.79</v>
      </c>
      <c r="W117" s="39">
        <f t="shared" si="234"/>
        <v>6672469.1800000006</v>
      </c>
      <c r="X117" s="39">
        <f t="shared" ref="X117:Z117" si="241">X118+X119+X120</f>
        <v>0</v>
      </c>
      <c r="Y117" s="39">
        <f t="shared" si="241"/>
        <v>0</v>
      </c>
      <c r="Z117" s="39">
        <f t="shared" si="241"/>
        <v>0</v>
      </c>
      <c r="AA117" s="39">
        <f t="shared" si="235"/>
        <v>6156061.8300000001</v>
      </c>
      <c r="AB117" s="39">
        <f t="shared" si="236"/>
        <v>6439698.79</v>
      </c>
      <c r="AC117" s="39">
        <f t="shared" si="237"/>
        <v>6672469.1800000006</v>
      </c>
      <c r="AD117" s="39">
        <f t="shared" ref="AD117:AF117" si="242">AD118+AD119+AD120</f>
        <v>0</v>
      </c>
      <c r="AE117" s="39">
        <f t="shared" si="242"/>
        <v>0</v>
      </c>
      <c r="AF117" s="39">
        <f t="shared" si="242"/>
        <v>0</v>
      </c>
      <c r="AG117" s="39">
        <f t="shared" si="134"/>
        <v>6156061.8300000001</v>
      </c>
      <c r="AH117" s="39">
        <f t="shared" si="206"/>
        <v>6439698.79</v>
      </c>
      <c r="AI117" s="39">
        <f t="shared" si="207"/>
        <v>6672469.1800000006</v>
      </c>
      <c r="AJ117" s="39">
        <f t="shared" ref="AJ117:AL117" si="243">AJ118+AJ119+AJ120</f>
        <v>0</v>
      </c>
      <c r="AK117" s="39">
        <f t="shared" si="243"/>
        <v>0</v>
      </c>
      <c r="AL117" s="39">
        <f t="shared" si="243"/>
        <v>0</v>
      </c>
      <c r="AM117" s="39">
        <f t="shared" si="138"/>
        <v>6156061.8300000001</v>
      </c>
      <c r="AN117" s="39">
        <f t="shared" si="209"/>
        <v>6439698.79</v>
      </c>
      <c r="AO117" s="39">
        <f t="shared" si="210"/>
        <v>6672469.1800000006</v>
      </c>
    </row>
    <row r="118" spans="1:41" ht="25.5" x14ac:dyDescent="0.2">
      <c r="A118" s="36" t="s">
        <v>125</v>
      </c>
      <c r="B118" s="35"/>
      <c r="C118" s="39">
        <v>2180379.64</v>
      </c>
      <c r="D118" s="39">
        <v>2374816.54</v>
      </c>
      <c r="E118" s="39">
        <v>2684483.21</v>
      </c>
      <c r="F118" s="39">
        <v>20006.48</v>
      </c>
      <c r="G118" s="39">
        <v>-71289.710000000006</v>
      </c>
      <c r="H118" s="39">
        <v>-296312.59999999998</v>
      </c>
      <c r="I118" s="39">
        <f t="shared" si="217"/>
        <v>2200386.12</v>
      </c>
      <c r="J118" s="39">
        <f t="shared" si="218"/>
        <v>2303526.83</v>
      </c>
      <c r="K118" s="39">
        <f t="shared" si="219"/>
        <v>2388170.61</v>
      </c>
      <c r="L118" s="39"/>
      <c r="M118" s="39"/>
      <c r="N118" s="39"/>
      <c r="O118" s="39">
        <f t="shared" si="220"/>
        <v>2200386.12</v>
      </c>
      <c r="P118" s="39">
        <f t="shared" si="221"/>
        <v>2303526.83</v>
      </c>
      <c r="Q118" s="39">
        <f t="shared" si="222"/>
        <v>2388170.61</v>
      </c>
      <c r="R118" s="39"/>
      <c r="S118" s="39"/>
      <c r="T118" s="39"/>
      <c r="U118" s="39">
        <f t="shared" si="232"/>
        <v>2200386.12</v>
      </c>
      <c r="V118" s="39">
        <f t="shared" si="233"/>
        <v>2303526.83</v>
      </c>
      <c r="W118" s="39">
        <f t="shared" si="234"/>
        <v>2388170.61</v>
      </c>
      <c r="X118" s="39"/>
      <c r="Y118" s="39"/>
      <c r="Z118" s="39"/>
      <c r="AA118" s="39">
        <f t="shared" si="235"/>
        <v>2200386.12</v>
      </c>
      <c r="AB118" s="39">
        <f t="shared" si="236"/>
        <v>2303526.83</v>
      </c>
      <c r="AC118" s="39">
        <f t="shared" si="237"/>
        <v>2388170.61</v>
      </c>
      <c r="AD118" s="39"/>
      <c r="AE118" s="39"/>
      <c r="AF118" s="39"/>
      <c r="AG118" s="39">
        <f t="shared" si="134"/>
        <v>2200386.12</v>
      </c>
      <c r="AH118" s="39">
        <f t="shared" si="206"/>
        <v>2303526.83</v>
      </c>
      <c r="AI118" s="39">
        <f t="shared" si="207"/>
        <v>2388170.61</v>
      </c>
      <c r="AJ118" s="39"/>
      <c r="AK118" s="39"/>
      <c r="AL118" s="39"/>
      <c r="AM118" s="39">
        <f t="shared" si="138"/>
        <v>2200386.12</v>
      </c>
      <c r="AN118" s="39">
        <f t="shared" si="209"/>
        <v>2303526.83</v>
      </c>
      <c r="AO118" s="39">
        <f t="shared" si="210"/>
        <v>2388170.61</v>
      </c>
    </row>
    <row r="119" spans="1:41" ht="25.5" x14ac:dyDescent="0.2">
      <c r="A119" s="36" t="s">
        <v>25</v>
      </c>
      <c r="B119" s="35"/>
      <c r="C119" s="39">
        <v>2725474.55</v>
      </c>
      <c r="D119" s="39">
        <v>2968520.68</v>
      </c>
      <c r="E119" s="39">
        <v>3355604.01</v>
      </c>
      <c r="F119" s="39">
        <v>25008.1</v>
      </c>
      <c r="G119" s="39">
        <v>-89112.14</v>
      </c>
      <c r="H119" s="39">
        <v>-370390.75</v>
      </c>
      <c r="I119" s="39">
        <f t="shared" si="217"/>
        <v>2750482.65</v>
      </c>
      <c r="J119" s="39">
        <f t="shared" si="218"/>
        <v>2879408.54</v>
      </c>
      <c r="K119" s="39">
        <f t="shared" si="219"/>
        <v>2985213.26</v>
      </c>
      <c r="L119" s="39"/>
      <c r="M119" s="39"/>
      <c r="N119" s="39"/>
      <c r="O119" s="39">
        <f t="shared" si="220"/>
        <v>2750482.65</v>
      </c>
      <c r="P119" s="39">
        <f t="shared" si="221"/>
        <v>2879408.54</v>
      </c>
      <c r="Q119" s="39">
        <f t="shared" si="222"/>
        <v>2985213.26</v>
      </c>
      <c r="R119" s="39"/>
      <c r="S119" s="39"/>
      <c r="T119" s="39"/>
      <c r="U119" s="39">
        <f t="shared" si="232"/>
        <v>2750482.65</v>
      </c>
      <c r="V119" s="39">
        <f t="shared" si="233"/>
        <v>2879408.54</v>
      </c>
      <c r="W119" s="39">
        <f t="shared" si="234"/>
        <v>2985213.26</v>
      </c>
      <c r="X119" s="39"/>
      <c r="Y119" s="39"/>
      <c r="Z119" s="39"/>
      <c r="AA119" s="39">
        <f t="shared" si="235"/>
        <v>2750482.65</v>
      </c>
      <c r="AB119" s="39">
        <f t="shared" si="236"/>
        <v>2879408.54</v>
      </c>
      <c r="AC119" s="39">
        <f t="shared" si="237"/>
        <v>2985213.26</v>
      </c>
      <c r="AD119" s="39"/>
      <c r="AE119" s="39"/>
      <c r="AF119" s="39"/>
      <c r="AG119" s="39">
        <f t="shared" si="134"/>
        <v>2750482.65</v>
      </c>
      <c r="AH119" s="39">
        <f t="shared" si="206"/>
        <v>2879408.54</v>
      </c>
      <c r="AI119" s="39">
        <f t="shared" si="207"/>
        <v>2985213.26</v>
      </c>
      <c r="AJ119" s="39"/>
      <c r="AK119" s="39"/>
      <c r="AL119" s="39"/>
      <c r="AM119" s="39">
        <f t="shared" si="138"/>
        <v>2750482.65</v>
      </c>
      <c r="AN119" s="39">
        <f t="shared" si="209"/>
        <v>2879408.54</v>
      </c>
      <c r="AO119" s="39">
        <f t="shared" si="210"/>
        <v>2985213.26</v>
      </c>
    </row>
    <row r="120" spans="1:41" ht="25.5" x14ac:dyDescent="0.2">
      <c r="A120" s="58" t="s">
        <v>124</v>
      </c>
      <c r="B120" s="35"/>
      <c r="C120" s="39">
        <v>1195189.82</v>
      </c>
      <c r="D120" s="39">
        <v>1292408.27</v>
      </c>
      <c r="E120" s="39">
        <v>1447241.6</v>
      </c>
      <c r="F120" s="39">
        <v>10003.24</v>
      </c>
      <c r="G120" s="39">
        <v>-35644.85</v>
      </c>
      <c r="H120" s="39">
        <v>-148156.29</v>
      </c>
      <c r="I120" s="39">
        <f t="shared" si="217"/>
        <v>1205193.06</v>
      </c>
      <c r="J120" s="39">
        <f t="shared" si="218"/>
        <v>1256763.42</v>
      </c>
      <c r="K120" s="39">
        <f t="shared" si="219"/>
        <v>1299085.31</v>
      </c>
      <c r="L120" s="39"/>
      <c r="M120" s="39"/>
      <c r="N120" s="39"/>
      <c r="O120" s="39">
        <f t="shared" si="220"/>
        <v>1205193.06</v>
      </c>
      <c r="P120" s="39">
        <f t="shared" si="221"/>
        <v>1256763.42</v>
      </c>
      <c r="Q120" s="39">
        <f t="shared" si="222"/>
        <v>1299085.31</v>
      </c>
      <c r="R120" s="39"/>
      <c r="S120" s="39"/>
      <c r="T120" s="39"/>
      <c r="U120" s="39">
        <f t="shared" si="232"/>
        <v>1205193.06</v>
      </c>
      <c r="V120" s="39">
        <f t="shared" si="233"/>
        <v>1256763.42</v>
      </c>
      <c r="W120" s="39">
        <f t="shared" si="234"/>
        <v>1299085.31</v>
      </c>
      <c r="X120" s="39"/>
      <c r="Y120" s="39"/>
      <c r="Z120" s="39"/>
      <c r="AA120" s="39">
        <f t="shared" si="235"/>
        <v>1205193.06</v>
      </c>
      <c r="AB120" s="39">
        <f t="shared" si="236"/>
        <v>1256763.42</v>
      </c>
      <c r="AC120" s="39">
        <f t="shared" si="237"/>
        <v>1299085.31</v>
      </c>
      <c r="AD120" s="39"/>
      <c r="AE120" s="39"/>
      <c r="AF120" s="39"/>
      <c r="AG120" s="39">
        <f t="shared" si="134"/>
        <v>1205193.06</v>
      </c>
      <c r="AH120" s="39">
        <f t="shared" si="206"/>
        <v>1256763.42</v>
      </c>
      <c r="AI120" s="39">
        <f t="shared" si="207"/>
        <v>1299085.31</v>
      </c>
      <c r="AJ120" s="39"/>
      <c r="AK120" s="39"/>
      <c r="AL120" s="39"/>
      <c r="AM120" s="39">
        <f t="shared" si="138"/>
        <v>1205193.06</v>
      </c>
      <c r="AN120" s="39">
        <f t="shared" si="209"/>
        <v>1256763.42</v>
      </c>
      <c r="AO120" s="39">
        <f t="shared" si="210"/>
        <v>1299085.31</v>
      </c>
    </row>
    <row r="121" spans="1:41" x14ac:dyDescent="0.2">
      <c r="A121" s="13" t="s">
        <v>19</v>
      </c>
      <c r="B121" s="28" t="s">
        <v>50</v>
      </c>
      <c r="C121" s="39">
        <f>SUM(C122)</f>
        <v>225060400</v>
      </c>
      <c r="D121" s="39">
        <f t="shared" ref="D121:H121" si="244">SUM(D122)</f>
        <v>212881000</v>
      </c>
      <c r="E121" s="39">
        <f t="shared" si="244"/>
        <v>220486200</v>
      </c>
      <c r="F121" s="39">
        <f t="shared" si="244"/>
        <v>0</v>
      </c>
      <c r="G121" s="39">
        <f t="shared" si="244"/>
        <v>0</v>
      </c>
      <c r="H121" s="39">
        <f t="shared" si="244"/>
        <v>0</v>
      </c>
      <c r="I121" s="39">
        <f t="shared" si="217"/>
        <v>225060400</v>
      </c>
      <c r="J121" s="39">
        <f t="shared" si="218"/>
        <v>212881000</v>
      </c>
      <c r="K121" s="39">
        <f t="shared" si="219"/>
        <v>220486200</v>
      </c>
      <c r="L121" s="39">
        <f t="shared" ref="L121:N121" si="245">SUM(L122)</f>
        <v>-1363000</v>
      </c>
      <c r="M121" s="39">
        <f t="shared" si="245"/>
        <v>0</v>
      </c>
      <c r="N121" s="39">
        <f t="shared" si="245"/>
        <v>0</v>
      </c>
      <c r="O121" s="39">
        <f t="shared" si="220"/>
        <v>223697400</v>
      </c>
      <c r="P121" s="39">
        <f t="shared" si="221"/>
        <v>212881000</v>
      </c>
      <c r="Q121" s="39">
        <f t="shared" si="222"/>
        <v>220486200</v>
      </c>
      <c r="R121" s="39">
        <f t="shared" ref="R121:T121" si="246">SUM(R122)</f>
        <v>0</v>
      </c>
      <c r="S121" s="39">
        <f t="shared" si="246"/>
        <v>0</v>
      </c>
      <c r="T121" s="39">
        <f t="shared" si="246"/>
        <v>0</v>
      </c>
      <c r="U121" s="39">
        <f t="shared" si="232"/>
        <v>223697400</v>
      </c>
      <c r="V121" s="39">
        <f t="shared" si="233"/>
        <v>212881000</v>
      </c>
      <c r="W121" s="39">
        <f t="shared" si="234"/>
        <v>220486200</v>
      </c>
      <c r="X121" s="39">
        <f t="shared" ref="X121:Z121" si="247">SUM(X122)</f>
        <v>0</v>
      </c>
      <c r="Y121" s="39">
        <f t="shared" si="247"/>
        <v>0</v>
      </c>
      <c r="Z121" s="39">
        <f t="shared" si="247"/>
        <v>0</v>
      </c>
      <c r="AA121" s="39">
        <f t="shared" si="235"/>
        <v>223697400</v>
      </c>
      <c r="AB121" s="39">
        <f t="shared" si="236"/>
        <v>212881000</v>
      </c>
      <c r="AC121" s="39">
        <f t="shared" si="237"/>
        <v>220486200</v>
      </c>
      <c r="AD121" s="39">
        <f t="shared" ref="AD121:AF121" si="248">SUM(AD122)</f>
        <v>0</v>
      </c>
      <c r="AE121" s="39">
        <f t="shared" si="248"/>
        <v>0</v>
      </c>
      <c r="AF121" s="39">
        <f t="shared" si="248"/>
        <v>0</v>
      </c>
      <c r="AG121" s="39">
        <f t="shared" si="134"/>
        <v>223697400</v>
      </c>
      <c r="AH121" s="39">
        <f t="shared" si="206"/>
        <v>212881000</v>
      </c>
      <c r="AI121" s="39">
        <f t="shared" si="207"/>
        <v>220486200</v>
      </c>
      <c r="AJ121" s="39">
        <f t="shared" ref="AJ121:AL121" si="249">SUM(AJ122)</f>
        <v>6177200</v>
      </c>
      <c r="AK121" s="39">
        <f t="shared" si="249"/>
        <v>0</v>
      </c>
      <c r="AL121" s="39">
        <f t="shared" si="249"/>
        <v>0</v>
      </c>
      <c r="AM121" s="39">
        <f t="shared" si="138"/>
        <v>229874600</v>
      </c>
      <c r="AN121" s="39">
        <f t="shared" si="209"/>
        <v>212881000</v>
      </c>
      <c r="AO121" s="39">
        <f t="shared" si="210"/>
        <v>220486200</v>
      </c>
    </row>
    <row r="122" spans="1:41" x14ac:dyDescent="0.2">
      <c r="A122" s="7" t="s">
        <v>105</v>
      </c>
      <c r="B122" s="21" t="s">
        <v>106</v>
      </c>
      <c r="C122" s="39">
        <f t="shared" ref="C122:H122" si="250">SUM(C123:C124)</f>
        <v>225060400</v>
      </c>
      <c r="D122" s="39">
        <f t="shared" si="250"/>
        <v>212881000</v>
      </c>
      <c r="E122" s="39">
        <f t="shared" si="250"/>
        <v>220486200</v>
      </c>
      <c r="F122" s="39">
        <f t="shared" si="250"/>
        <v>0</v>
      </c>
      <c r="G122" s="39">
        <f t="shared" si="250"/>
        <v>0</v>
      </c>
      <c r="H122" s="39">
        <f t="shared" si="250"/>
        <v>0</v>
      </c>
      <c r="I122" s="39">
        <f t="shared" si="217"/>
        <v>225060400</v>
      </c>
      <c r="J122" s="39">
        <f t="shared" si="218"/>
        <v>212881000</v>
      </c>
      <c r="K122" s="39">
        <f t="shared" si="219"/>
        <v>220486200</v>
      </c>
      <c r="L122" s="39">
        <f>SUM(L123:L124)</f>
        <v>-1363000</v>
      </c>
      <c r="M122" s="39">
        <f>SUM(M123:M124)</f>
        <v>0</v>
      </c>
      <c r="N122" s="39">
        <f>SUM(N123:N124)</f>
        <v>0</v>
      </c>
      <c r="O122" s="39">
        <f t="shared" si="220"/>
        <v>223697400</v>
      </c>
      <c r="P122" s="39">
        <f t="shared" si="221"/>
        <v>212881000</v>
      </c>
      <c r="Q122" s="39">
        <f t="shared" si="222"/>
        <v>220486200</v>
      </c>
      <c r="R122" s="39">
        <f>SUM(R123:R124)</f>
        <v>0</v>
      </c>
      <c r="S122" s="39">
        <f>SUM(S123:S124)</f>
        <v>0</v>
      </c>
      <c r="T122" s="39">
        <f>SUM(T123:T124)</f>
        <v>0</v>
      </c>
      <c r="U122" s="39">
        <f t="shared" si="232"/>
        <v>223697400</v>
      </c>
      <c r="V122" s="39">
        <f t="shared" si="233"/>
        <v>212881000</v>
      </c>
      <c r="W122" s="39">
        <f t="shared" si="234"/>
        <v>220486200</v>
      </c>
      <c r="X122" s="39">
        <f>SUM(X123:X124)</f>
        <v>0</v>
      </c>
      <c r="Y122" s="39">
        <f>SUM(Y123:Y124)</f>
        <v>0</v>
      </c>
      <c r="Z122" s="39">
        <f>SUM(Z123:Z124)</f>
        <v>0</v>
      </c>
      <c r="AA122" s="39">
        <f t="shared" si="235"/>
        <v>223697400</v>
      </c>
      <c r="AB122" s="39">
        <f t="shared" si="236"/>
        <v>212881000</v>
      </c>
      <c r="AC122" s="39">
        <f t="shared" si="237"/>
        <v>220486200</v>
      </c>
      <c r="AD122" s="39">
        <f>SUM(AD123:AD124)</f>
        <v>0</v>
      </c>
      <c r="AE122" s="39">
        <f>SUM(AE123:AE124)</f>
        <v>0</v>
      </c>
      <c r="AF122" s="39">
        <f>SUM(AF123:AF124)</f>
        <v>0</v>
      </c>
      <c r="AG122" s="39">
        <f t="shared" si="134"/>
        <v>223697400</v>
      </c>
      <c r="AH122" s="39">
        <f t="shared" si="206"/>
        <v>212881000</v>
      </c>
      <c r="AI122" s="39">
        <f t="shared" si="207"/>
        <v>220486200</v>
      </c>
      <c r="AJ122" s="39">
        <f>SUM(AJ123:AJ124)</f>
        <v>6177200</v>
      </c>
      <c r="AK122" s="39">
        <f>SUM(AK123:AK124)</f>
        <v>0</v>
      </c>
      <c r="AL122" s="39">
        <f>SUM(AL123:AL124)</f>
        <v>0</v>
      </c>
      <c r="AM122" s="39">
        <f t="shared" si="138"/>
        <v>229874600</v>
      </c>
      <c r="AN122" s="39">
        <f t="shared" si="209"/>
        <v>212881000</v>
      </c>
      <c r="AO122" s="39">
        <f t="shared" si="210"/>
        <v>220486200</v>
      </c>
    </row>
    <row r="123" spans="1:41" x14ac:dyDescent="0.2">
      <c r="A123" s="1" t="s">
        <v>117</v>
      </c>
      <c r="B123" s="21"/>
      <c r="C123" s="37">
        <v>222908000</v>
      </c>
      <c r="D123" s="37">
        <v>212881000</v>
      </c>
      <c r="E123" s="37">
        <v>220486200</v>
      </c>
      <c r="F123" s="37"/>
      <c r="G123" s="37"/>
      <c r="H123" s="37"/>
      <c r="I123" s="37">
        <f t="shared" si="217"/>
        <v>222908000</v>
      </c>
      <c r="J123" s="37">
        <f t="shared" si="218"/>
        <v>212881000</v>
      </c>
      <c r="K123" s="37">
        <f t="shared" si="219"/>
        <v>220486200</v>
      </c>
      <c r="L123" s="37">
        <v>789400</v>
      </c>
      <c r="M123" s="37"/>
      <c r="N123" s="37"/>
      <c r="O123" s="37">
        <f t="shared" si="220"/>
        <v>223697400</v>
      </c>
      <c r="P123" s="37">
        <f t="shared" si="221"/>
        <v>212881000</v>
      </c>
      <c r="Q123" s="37">
        <f t="shared" si="222"/>
        <v>220486200</v>
      </c>
      <c r="R123" s="37"/>
      <c r="S123" s="37"/>
      <c r="T123" s="37"/>
      <c r="U123" s="37">
        <f t="shared" si="232"/>
        <v>223697400</v>
      </c>
      <c r="V123" s="37">
        <f t="shared" si="233"/>
        <v>212881000</v>
      </c>
      <c r="W123" s="37">
        <f t="shared" si="234"/>
        <v>220486200</v>
      </c>
      <c r="X123" s="37"/>
      <c r="Y123" s="37"/>
      <c r="Z123" s="37"/>
      <c r="AA123" s="37">
        <f t="shared" si="235"/>
        <v>223697400</v>
      </c>
      <c r="AB123" s="37">
        <f t="shared" si="236"/>
        <v>212881000</v>
      </c>
      <c r="AC123" s="37">
        <f t="shared" si="237"/>
        <v>220486200</v>
      </c>
      <c r="AD123" s="37"/>
      <c r="AE123" s="37"/>
      <c r="AF123" s="37"/>
      <c r="AG123" s="37">
        <f t="shared" si="134"/>
        <v>223697400</v>
      </c>
      <c r="AH123" s="37">
        <f t="shared" si="206"/>
        <v>212881000</v>
      </c>
      <c r="AI123" s="37">
        <f t="shared" si="207"/>
        <v>220486200</v>
      </c>
      <c r="AJ123" s="37">
        <v>6177200</v>
      </c>
      <c r="AK123" s="37"/>
      <c r="AL123" s="37"/>
      <c r="AM123" s="37">
        <f t="shared" si="138"/>
        <v>229874600</v>
      </c>
      <c r="AN123" s="37">
        <f t="shared" si="209"/>
        <v>212881000</v>
      </c>
      <c r="AO123" s="37">
        <f t="shared" si="210"/>
        <v>220486200</v>
      </c>
    </row>
    <row r="124" spans="1:41" ht="39" customHeight="1" x14ac:dyDescent="0.2">
      <c r="A124" s="58" t="s">
        <v>112</v>
      </c>
      <c r="B124" s="21"/>
      <c r="C124" s="27">
        <v>2152400</v>
      </c>
      <c r="D124" s="27"/>
      <c r="E124" s="27"/>
      <c r="F124" s="27"/>
      <c r="G124" s="27"/>
      <c r="H124" s="27"/>
      <c r="I124" s="27">
        <f t="shared" si="217"/>
        <v>2152400</v>
      </c>
      <c r="J124" s="27">
        <f t="shared" si="218"/>
        <v>0</v>
      </c>
      <c r="K124" s="27">
        <f t="shared" si="219"/>
        <v>0</v>
      </c>
      <c r="L124" s="27">
        <v>-2152400</v>
      </c>
      <c r="M124" s="27"/>
      <c r="N124" s="27"/>
      <c r="O124" s="27">
        <f t="shared" si="220"/>
        <v>0</v>
      </c>
      <c r="P124" s="27">
        <f t="shared" si="221"/>
        <v>0</v>
      </c>
      <c r="Q124" s="27">
        <f t="shared" si="222"/>
        <v>0</v>
      </c>
      <c r="R124" s="27"/>
      <c r="S124" s="27"/>
      <c r="T124" s="27"/>
      <c r="U124" s="27">
        <f t="shared" si="232"/>
        <v>0</v>
      </c>
      <c r="V124" s="27">
        <f t="shared" si="233"/>
        <v>0</v>
      </c>
      <c r="W124" s="27">
        <f t="shared" si="234"/>
        <v>0</v>
      </c>
      <c r="X124" s="27"/>
      <c r="Y124" s="27"/>
      <c r="Z124" s="27"/>
      <c r="AA124" s="27">
        <f t="shared" si="235"/>
        <v>0</v>
      </c>
      <c r="AB124" s="27">
        <f t="shared" si="236"/>
        <v>0</v>
      </c>
      <c r="AC124" s="27">
        <f t="shared" si="237"/>
        <v>0</v>
      </c>
      <c r="AD124" s="27"/>
      <c r="AE124" s="27"/>
      <c r="AF124" s="27"/>
      <c r="AG124" s="27">
        <f t="shared" si="134"/>
        <v>0</v>
      </c>
      <c r="AH124" s="27">
        <f t="shared" si="206"/>
        <v>0</v>
      </c>
      <c r="AI124" s="27">
        <f t="shared" si="207"/>
        <v>0</v>
      </c>
      <c r="AJ124" s="27"/>
      <c r="AK124" s="27"/>
      <c r="AL124" s="27"/>
      <c r="AM124" s="27">
        <f t="shared" si="138"/>
        <v>0</v>
      </c>
      <c r="AN124" s="27">
        <f t="shared" si="209"/>
        <v>0</v>
      </c>
      <c r="AO124" s="27">
        <f t="shared" si="210"/>
        <v>0</v>
      </c>
    </row>
    <row r="125" spans="1:41" x14ac:dyDescent="0.2">
      <c r="A125" s="7" t="s">
        <v>23</v>
      </c>
      <c r="B125" s="21" t="s">
        <v>51</v>
      </c>
      <c r="C125" s="39">
        <f>+C127</f>
        <v>41287632.890000001</v>
      </c>
      <c r="D125" s="39">
        <f t="shared" ref="D125:H125" si="251">+D127</f>
        <v>2145586.02</v>
      </c>
      <c r="E125" s="39">
        <f t="shared" si="251"/>
        <v>1326350.33</v>
      </c>
      <c r="F125" s="39">
        <f t="shared" si="251"/>
        <v>49463115.259999998</v>
      </c>
      <c r="G125" s="39">
        <f t="shared" si="251"/>
        <v>-630000</v>
      </c>
      <c r="H125" s="39">
        <f t="shared" si="251"/>
        <v>-630000</v>
      </c>
      <c r="I125" s="39">
        <f>C125+F125</f>
        <v>90750748.150000006</v>
      </c>
      <c r="J125" s="39">
        <f t="shared" si="218"/>
        <v>1515586.02</v>
      </c>
      <c r="K125" s="39">
        <f t="shared" si="219"/>
        <v>696350.33000000007</v>
      </c>
      <c r="L125" s="39">
        <f>+L127</f>
        <v>93320753</v>
      </c>
      <c r="M125" s="39">
        <f t="shared" ref="M125:N125" si="252">+M127</f>
        <v>0</v>
      </c>
      <c r="N125" s="39">
        <f t="shared" si="252"/>
        <v>0</v>
      </c>
      <c r="O125" s="39">
        <f t="shared" si="220"/>
        <v>184071501.15000001</v>
      </c>
      <c r="P125" s="39">
        <f t="shared" si="221"/>
        <v>1515586.02</v>
      </c>
      <c r="Q125" s="39">
        <f t="shared" si="222"/>
        <v>696350.33000000007</v>
      </c>
      <c r="R125" s="39">
        <f>+R127</f>
        <v>11199810</v>
      </c>
      <c r="S125" s="39">
        <f t="shared" ref="S125:T125" si="253">+S127</f>
        <v>0</v>
      </c>
      <c r="T125" s="39">
        <f t="shared" si="253"/>
        <v>0</v>
      </c>
      <c r="U125" s="39">
        <f t="shared" si="232"/>
        <v>195271311.15000001</v>
      </c>
      <c r="V125" s="39">
        <f t="shared" si="233"/>
        <v>1515586.02</v>
      </c>
      <c r="W125" s="39">
        <f t="shared" si="234"/>
        <v>696350.33000000007</v>
      </c>
      <c r="X125" s="39">
        <f>+X127+X126</f>
        <v>-12831760.49</v>
      </c>
      <c r="Y125" s="39">
        <f t="shared" ref="Y125:Z125" si="254">+Y127+Y126</f>
        <v>1598897.66</v>
      </c>
      <c r="Z125" s="39">
        <f t="shared" si="254"/>
        <v>1598897.66</v>
      </c>
      <c r="AA125" s="39">
        <f t="shared" si="235"/>
        <v>182439550.66</v>
      </c>
      <c r="AB125" s="39">
        <f t="shared" si="236"/>
        <v>3114483.6799999997</v>
      </c>
      <c r="AC125" s="39">
        <f t="shared" si="237"/>
        <v>2295247.9900000002</v>
      </c>
      <c r="AD125" s="39">
        <f>+AD127+AD126</f>
        <v>22640170.690000001</v>
      </c>
      <c r="AE125" s="39">
        <f t="shared" ref="AE125:AF125" si="255">+AE127+AE126</f>
        <v>0</v>
      </c>
      <c r="AF125" s="39">
        <f t="shared" si="255"/>
        <v>0</v>
      </c>
      <c r="AG125" s="39">
        <f t="shared" si="134"/>
        <v>205079721.34999999</v>
      </c>
      <c r="AH125" s="39">
        <f t="shared" si="206"/>
        <v>3114483.6799999997</v>
      </c>
      <c r="AI125" s="39">
        <f t="shared" si="207"/>
        <v>2295247.9900000002</v>
      </c>
      <c r="AJ125" s="39">
        <f>+AJ127+AJ126</f>
        <v>100000</v>
      </c>
      <c r="AK125" s="39">
        <f t="shared" ref="AK125:AL125" si="256">+AK127+AK126</f>
        <v>0</v>
      </c>
      <c r="AL125" s="39">
        <f t="shared" si="256"/>
        <v>0</v>
      </c>
      <c r="AM125" s="39">
        <f t="shared" si="138"/>
        <v>205179721.34999999</v>
      </c>
      <c r="AN125" s="39">
        <f t="shared" si="209"/>
        <v>3114483.6799999997</v>
      </c>
      <c r="AO125" s="39">
        <f t="shared" si="210"/>
        <v>2295247.9900000002</v>
      </c>
    </row>
    <row r="126" spans="1:41" ht="51" x14ac:dyDescent="0.2">
      <c r="A126" s="7" t="s">
        <v>210</v>
      </c>
      <c r="B126" s="21" t="s">
        <v>209</v>
      </c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>
        <v>270326.45</v>
      </c>
      <c r="Y126" s="39">
        <v>1598897.66</v>
      </c>
      <c r="Z126" s="39">
        <v>1598897.66</v>
      </c>
      <c r="AA126" s="39">
        <f t="shared" ref="AA126" si="257">U126+X126</f>
        <v>270326.45</v>
      </c>
      <c r="AB126" s="39">
        <f t="shared" ref="AB126" si="258">V126+Y126</f>
        <v>1598897.66</v>
      </c>
      <c r="AC126" s="39">
        <f t="shared" ref="AC126" si="259">W126+Z126</f>
        <v>1598897.66</v>
      </c>
      <c r="AD126" s="39"/>
      <c r="AE126" s="39"/>
      <c r="AF126" s="39"/>
      <c r="AG126" s="39">
        <f t="shared" si="134"/>
        <v>270326.45</v>
      </c>
      <c r="AH126" s="39">
        <f t="shared" si="206"/>
        <v>1598897.66</v>
      </c>
      <c r="AI126" s="39">
        <f t="shared" si="207"/>
        <v>1598897.66</v>
      </c>
      <c r="AJ126" s="39"/>
      <c r="AK126" s="39"/>
      <c r="AL126" s="39"/>
      <c r="AM126" s="39">
        <f t="shared" si="138"/>
        <v>270326.45</v>
      </c>
      <c r="AN126" s="39">
        <f t="shared" si="209"/>
        <v>1598897.66</v>
      </c>
      <c r="AO126" s="39">
        <f t="shared" si="210"/>
        <v>1598897.66</v>
      </c>
    </row>
    <row r="127" spans="1:41" ht="25.5" x14ac:dyDescent="0.2">
      <c r="A127" s="7" t="s">
        <v>107</v>
      </c>
      <c r="B127" s="21" t="s">
        <v>108</v>
      </c>
      <c r="C127" s="39">
        <f>SUM(C128:C135)</f>
        <v>41287632.890000001</v>
      </c>
      <c r="D127" s="39">
        <f t="shared" ref="D127:E127" si="260">SUM(D128:D135)</f>
        <v>2145586.02</v>
      </c>
      <c r="E127" s="39">
        <f t="shared" si="260"/>
        <v>1326350.33</v>
      </c>
      <c r="F127" s="39">
        <f t="shared" ref="F127:H127" si="261">SUM(F128:F134)</f>
        <v>49463115.259999998</v>
      </c>
      <c r="G127" s="39">
        <f t="shared" si="261"/>
        <v>-630000</v>
      </c>
      <c r="H127" s="39">
        <f t="shared" si="261"/>
        <v>-630000</v>
      </c>
      <c r="I127" s="39">
        <f>C127+F127</f>
        <v>90750748.150000006</v>
      </c>
      <c r="J127" s="39">
        <f t="shared" si="218"/>
        <v>1515586.02</v>
      </c>
      <c r="K127" s="39">
        <f t="shared" si="219"/>
        <v>696350.33000000007</v>
      </c>
      <c r="L127" s="39">
        <f>SUM(L128:L140)</f>
        <v>93320753</v>
      </c>
      <c r="M127" s="39">
        <f t="shared" ref="M127:N127" si="262">SUM(M128:M140)</f>
        <v>0</v>
      </c>
      <c r="N127" s="39">
        <f t="shared" si="262"/>
        <v>0</v>
      </c>
      <c r="O127" s="39">
        <f t="shared" si="220"/>
        <v>184071501.15000001</v>
      </c>
      <c r="P127" s="39">
        <f t="shared" si="221"/>
        <v>1515586.02</v>
      </c>
      <c r="Q127" s="39">
        <f t="shared" si="222"/>
        <v>696350.33000000007</v>
      </c>
      <c r="R127" s="39">
        <f>SUM(R128:R141)</f>
        <v>11199810</v>
      </c>
      <c r="S127" s="39">
        <f t="shared" ref="S127:T127" si="263">SUM(S128:S141)</f>
        <v>0</v>
      </c>
      <c r="T127" s="39">
        <f t="shared" si="263"/>
        <v>0</v>
      </c>
      <c r="U127" s="39">
        <f t="shared" si="232"/>
        <v>195271311.15000001</v>
      </c>
      <c r="V127" s="39">
        <f t="shared" si="233"/>
        <v>1515586.02</v>
      </c>
      <c r="W127" s="39">
        <f t="shared" si="234"/>
        <v>696350.33000000007</v>
      </c>
      <c r="X127" s="39">
        <f>SUM(X128:X141)</f>
        <v>-13102086.939999999</v>
      </c>
      <c r="Y127" s="39">
        <f t="shared" ref="Y127:Z127" si="264">SUM(Y128:Y141)</f>
        <v>0</v>
      </c>
      <c r="Z127" s="39">
        <f t="shared" si="264"/>
        <v>0</v>
      </c>
      <c r="AA127" s="39">
        <f t="shared" si="235"/>
        <v>182169224.21000001</v>
      </c>
      <c r="AB127" s="39">
        <f t="shared" si="236"/>
        <v>1515586.02</v>
      </c>
      <c r="AC127" s="39">
        <f t="shared" si="237"/>
        <v>696350.33000000007</v>
      </c>
      <c r="AD127" s="39">
        <f>SUM(AD128:AD144)</f>
        <v>22640170.690000001</v>
      </c>
      <c r="AE127" s="39">
        <f t="shared" ref="AE127:AF127" si="265">SUM(AE128:AE144)</f>
        <v>0</v>
      </c>
      <c r="AF127" s="39">
        <f t="shared" si="265"/>
        <v>0</v>
      </c>
      <c r="AG127" s="39">
        <f t="shared" si="134"/>
        <v>204809394.90000001</v>
      </c>
      <c r="AH127" s="39">
        <f t="shared" si="206"/>
        <v>1515586.02</v>
      </c>
      <c r="AI127" s="39">
        <f t="shared" si="207"/>
        <v>696350.33000000007</v>
      </c>
      <c r="AJ127" s="39">
        <f>SUM(AJ128:AJ144)</f>
        <v>100000</v>
      </c>
      <c r="AK127" s="39">
        <f t="shared" ref="AK127:AL127" si="266">SUM(AK128:AK144)</f>
        <v>0</v>
      </c>
      <c r="AL127" s="39">
        <f t="shared" si="266"/>
        <v>0</v>
      </c>
      <c r="AM127" s="39">
        <f t="shared" si="138"/>
        <v>204909394.90000001</v>
      </c>
      <c r="AN127" s="39">
        <f t="shared" si="209"/>
        <v>1515586.02</v>
      </c>
      <c r="AO127" s="39">
        <f t="shared" si="210"/>
        <v>696350.33000000007</v>
      </c>
    </row>
    <row r="128" spans="1:41" ht="25.5" x14ac:dyDescent="0.2">
      <c r="A128" s="1" t="s">
        <v>120</v>
      </c>
      <c r="B128" s="21"/>
      <c r="C128" s="39">
        <v>702000</v>
      </c>
      <c r="D128" s="39">
        <v>630000</v>
      </c>
      <c r="E128" s="39">
        <v>630000</v>
      </c>
      <c r="F128" s="39">
        <v>-702000</v>
      </c>
      <c r="G128" s="39">
        <v>-630000</v>
      </c>
      <c r="H128" s="39">
        <v>-630000</v>
      </c>
      <c r="I128" s="39">
        <f t="shared" si="217"/>
        <v>0</v>
      </c>
      <c r="J128" s="39">
        <f t="shared" si="218"/>
        <v>0</v>
      </c>
      <c r="K128" s="39">
        <f t="shared" si="219"/>
        <v>0</v>
      </c>
      <c r="L128" s="39"/>
      <c r="M128" s="39"/>
      <c r="N128" s="39"/>
      <c r="O128" s="39">
        <f t="shared" si="220"/>
        <v>0</v>
      </c>
      <c r="P128" s="39">
        <f t="shared" si="221"/>
        <v>0</v>
      </c>
      <c r="Q128" s="39">
        <f t="shared" si="222"/>
        <v>0</v>
      </c>
      <c r="R128" s="39"/>
      <c r="S128" s="39"/>
      <c r="T128" s="39"/>
      <c r="U128" s="39">
        <f t="shared" si="232"/>
        <v>0</v>
      </c>
      <c r="V128" s="39">
        <f t="shared" si="233"/>
        <v>0</v>
      </c>
      <c r="W128" s="39">
        <f t="shared" si="234"/>
        <v>0</v>
      </c>
      <c r="X128" s="39"/>
      <c r="Y128" s="39"/>
      <c r="Z128" s="39"/>
      <c r="AA128" s="39">
        <f t="shared" si="235"/>
        <v>0</v>
      </c>
      <c r="AB128" s="39">
        <f t="shared" si="236"/>
        <v>0</v>
      </c>
      <c r="AC128" s="39">
        <f t="shared" si="237"/>
        <v>0</v>
      </c>
      <c r="AD128" s="39"/>
      <c r="AE128" s="39"/>
      <c r="AF128" s="39"/>
      <c r="AG128" s="39">
        <f t="shared" si="134"/>
        <v>0</v>
      </c>
      <c r="AH128" s="39">
        <f t="shared" si="206"/>
        <v>0</v>
      </c>
      <c r="AI128" s="39">
        <f t="shared" si="207"/>
        <v>0</v>
      </c>
      <c r="AJ128" s="39"/>
      <c r="AK128" s="39"/>
      <c r="AL128" s="39"/>
      <c r="AM128" s="39">
        <f t="shared" si="138"/>
        <v>0</v>
      </c>
      <c r="AN128" s="39">
        <f t="shared" si="209"/>
        <v>0</v>
      </c>
      <c r="AO128" s="39">
        <f t="shared" si="210"/>
        <v>0</v>
      </c>
    </row>
    <row r="129" spans="1:41" ht="25.5" x14ac:dyDescent="0.2">
      <c r="A129" s="1" t="s">
        <v>65</v>
      </c>
      <c r="B129" s="44"/>
      <c r="C129" s="39">
        <v>1515586.02</v>
      </c>
      <c r="D129" s="39">
        <v>1515586.02</v>
      </c>
      <c r="E129" s="39">
        <v>696350.33</v>
      </c>
      <c r="F129" s="39">
        <v>213001.28</v>
      </c>
      <c r="G129" s="39"/>
      <c r="H129" s="39"/>
      <c r="I129" s="39">
        <f t="shared" si="217"/>
        <v>1728587.3</v>
      </c>
      <c r="J129" s="39">
        <f t="shared" si="218"/>
        <v>1515586.02</v>
      </c>
      <c r="K129" s="39">
        <f t="shared" si="219"/>
        <v>696350.33</v>
      </c>
      <c r="L129" s="39"/>
      <c r="M129" s="39"/>
      <c r="N129" s="39"/>
      <c r="O129" s="39">
        <f t="shared" si="220"/>
        <v>1728587.3</v>
      </c>
      <c r="P129" s="39">
        <f t="shared" si="221"/>
        <v>1515586.02</v>
      </c>
      <c r="Q129" s="39">
        <f t="shared" si="222"/>
        <v>696350.33</v>
      </c>
      <c r="R129" s="39"/>
      <c r="S129" s="39"/>
      <c r="T129" s="39"/>
      <c r="U129" s="39">
        <f t="shared" si="232"/>
        <v>1728587.3</v>
      </c>
      <c r="V129" s="39">
        <f t="shared" si="233"/>
        <v>1515586.02</v>
      </c>
      <c r="W129" s="39">
        <f t="shared" si="234"/>
        <v>696350.33</v>
      </c>
      <c r="X129" s="39"/>
      <c r="Y129" s="39"/>
      <c r="Z129" s="39"/>
      <c r="AA129" s="39">
        <f t="shared" si="235"/>
        <v>1728587.3</v>
      </c>
      <c r="AB129" s="39">
        <f t="shared" si="236"/>
        <v>1515586.02</v>
      </c>
      <c r="AC129" s="39">
        <f t="shared" si="237"/>
        <v>696350.33</v>
      </c>
      <c r="AD129" s="39"/>
      <c r="AE129" s="39"/>
      <c r="AF129" s="39"/>
      <c r="AG129" s="39">
        <f t="shared" si="134"/>
        <v>1728587.3</v>
      </c>
      <c r="AH129" s="39">
        <f t="shared" si="206"/>
        <v>1515586.02</v>
      </c>
      <c r="AI129" s="39">
        <f t="shared" si="207"/>
        <v>696350.33</v>
      </c>
      <c r="AJ129" s="39"/>
      <c r="AK129" s="39"/>
      <c r="AL129" s="39"/>
      <c r="AM129" s="39">
        <f t="shared" si="138"/>
        <v>1728587.3</v>
      </c>
      <c r="AN129" s="39">
        <f t="shared" si="209"/>
        <v>1515586.02</v>
      </c>
      <c r="AO129" s="39">
        <f t="shared" si="210"/>
        <v>696350.33</v>
      </c>
    </row>
    <row r="130" spans="1:41" ht="63.75" x14ac:dyDescent="0.2">
      <c r="A130" s="1" t="s">
        <v>74</v>
      </c>
      <c r="B130" s="44"/>
      <c r="C130" s="39">
        <v>16046.87</v>
      </c>
      <c r="D130" s="39"/>
      <c r="E130" s="39"/>
      <c r="F130" s="39">
        <v>-16046.87</v>
      </c>
      <c r="G130" s="39"/>
      <c r="H130" s="39"/>
      <c r="I130" s="39">
        <f t="shared" si="217"/>
        <v>0</v>
      </c>
      <c r="J130" s="39">
        <f t="shared" si="218"/>
        <v>0</v>
      </c>
      <c r="K130" s="39">
        <f t="shared" si="219"/>
        <v>0</v>
      </c>
      <c r="L130" s="39"/>
      <c r="M130" s="39"/>
      <c r="N130" s="39"/>
      <c r="O130" s="39">
        <f t="shared" si="220"/>
        <v>0</v>
      </c>
      <c r="P130" s="39">
        <f t="shared" si="221"/>
        <v>0</v>
      </c>
      <c r="Q130" s="39">
        <f t="shared" si="222"/>
        <v>0</v>
      </c>
      <c r="R130" s="39"/>
      <c r="S130" s="39"/>
      <c r="T130" s="39"/>
      <c r="U130" s="39">
        <f t="shared" si="232"/>
        <v>0</v>
      </c>
      <c r="V130" s="39">
        <f t="shared" si="233"/>
        <v>0</v>
      </c>
      <c r="W130" s="39">
        <f t="shared" si="234"/>
        <v>0</v>
      </c>
      <c r="X130" s="39"/>
      <c r="Y130" s="39"/>
      <c r="Z130" s="39"/>
      <c r="AA130" s="39">
        <f t="shared" si="235"/>
        <v>0</v>
      </c>
      <c r="AB130" s="39">
        <f t="shared" si="236"/>
        <v>0</v>
      </c>
      <c r="AC130" s="39">
        <f t="shared" si="237"/>
        <v>0</v>
      </c>
      <c r="AD130" s="39"/>
      <c r="AE130" s="39"/>
      <c r="AF130" s="39"/>
      <c r="AG130" s="39">
        <f t="shared" si="134"/>
        <v>0</v>
      </c>
      <c r="AH130" s="39">
        <f t="shared" si="206"/>
        <v>0</v>
      </c>
      <c r="AI130" s="39">
        <f t="shared" si="207"/>
        <v>0</v>
      </c>
      <c r="AJ130" s="39"/>
      <c r="AK130" s="39"/>
      <c r="AL130" s="39"/>
      <c r="AM130" s="39">
        <f t="shared" si="138"/>
        <v>0</v>
      </c>
      <c r="AN130" s="39">
        <f t="shared" si="209"/>
        <v>0</v>
      </c>
      <c r="AO130" s="39">
        <f t="shared" si="210"/>
        <v>0</v>
      </c>
    </row>
    <row r="131" spans="1:41" ht="25.5" x14ac:dyDescent="0.2">
      <c r="A131" s="58" t="s">
        <v>113</v>
      </c>
      <c r="B131" s="44"/>
      <c r="C131" s="39">
        <v>39054000</v>
      </c>
      <c r="D131" s="39"/>
      <c r="E131" s="39"/>
      <c r="F131" s="39"/>
      <c r="G131" s="39"/>
      <c r="H131" s="39"/>
      <c r="I131" s="39">
        <f t="shared" si="217"/>
        <v>39054000</v>
      </c>
      <c r="J131" s="39">
        <f t="shared" si="218"/>
        <v>0</v>
      </c>
      <c r="K131" s="39">
        <f t="shared" si="219"/>
        <v>0</v>
      </c>
      <c r="L131" s="39"/>
      <c r="M131" s="39"/>
      <c r="N131" s="39"/>
      <c r="O131" s="39">
        <f t="shared" si="220"/>
        <v>39054000</v>
      </c>
      <c r="P131" s="39">
        <f t="shared" si="221"/>
        <v>0</v>
      </c>
      <c r="Q131" s="39">
        <f t="shared" si="222"/>
        <v>0</v>
      </c>
      <c r="R131" s="39"/>
      <c r="S131" s="39"/>
      <c r="T131" s="39"/>
      <c r="U131" s="39">
        <f t="shared" si="232"/>
        <v>39054000</v>
      </c>
      <c r="V131" s="39">
        <f t="shared" si="233"/>
        <v>0</v>
      </c>
      <c r="W131" s="39">
        <f t="shared" si="234"/>
        <v>0</v>
      </c>
      <c r="X131" s="39"/>
      <c r="Y131" s="39"/>
      <c r="Z131" s="39"/>
      <c r="AA131" s="39">
        <f t="shared" si="235"/>
        <v>39054000</v>
      </c>
      <c r="AB131" s="39">
        <f t="shared" si="236"/>
        <v>0</v>
      </c>
      <c r="AC131" s="39">
        <f t="shared" si="237"/>
        <v>0</v>
      </c>
      <c r="AD131" s="39"/>
      <c r="AE131" s="39"/>
      <c r="AF131" s="39"/>
      <c r="AG131" s="39">
        <f t="shared" ref="AG131:AG144" si="267">AA131+AD131</f>
        <v>39054000</v>
      </c>
      <c r="AH131" s="39">
        <f t="shared" si="206"/>
        <v>0</v>
      </c>
      <c r="AI131" s="39">
        <f t="shared" si="207"/>
        <v>0</v>
      </c>
      <c r="AJ131" s="39"/>
      <c r="AK131" s="39"/>
      <c r="AL131" s="39"/>
      <c r="AM131" s="39">
        <f t="shared" ref="AM131:AM144" si="268">AG131+AJ131</f>
        <v>39054000</v>
      </c>
      <c r="AN131" s="39">
        <f t="shared" si="209"/>
        <v>0</v>
      </c>
      <c r="AO131" s="39">
        <f t="shared" si="210"/>
        <v>0</v>
      </c>
    </row>
    <row r="132" spans="1:41" ht="25.5" x14ac:dyDescent="0.2">
      <c r="A132" s="58" t="s">
        <v>143</v>
      </c>
      <c r="B132" s="44"/>
      <c r="C132" s="39"/>
      <c r="D132" s="39"/>
      <c r="E132" s="39"/>
      <c r="F132" s="39">
        <v>3349150.85</v>
      </c>
      <c r="G132" s="39"/>
      <c r="H132" s="39"/>
      <c r="I132" s="39">
        <f t="shared" ref="I132" si="269">C132+F132</f>
        <v>3349150.85</v>
      </c>
      <c r="J132" s="39">
        <f t="shared" ref="J132" si="270">D132+G132</f>
        <v>0</v>
      </c>
      <c r="K132" s="39">
        <f t="shared" ref="K132" si="271">E132+H132</f>
        <v>0</v>
      </c>
      <c r="L132" s="39"/>
      <c r="M132" s="39"/>
      <c r="N132" s="39"/>
      <c r="O132" s="39">
        <f t="shared" si="220"/>
        <v>3349150.85</v>
      </c>
      <c r="P132" s="39">
        <f t="shared" si="221"/>
        <v>0</v>
      </c>
      <c r="Q132" s="39">
        <f t="shared" si="222"/>
        <v>0</v>
      </c>
      <c r="R132" s="39"/>
      <c r="S132" s="39"/>
      <c r="T132" s="39"/>
      <c r="U132" s="39">
        <f t="shared" si="232"/>
        <v>3349150.85</v>
      </c>
      <c r="V132" s="39">
        <f t="shared" si="233"/>
        <v>0</v>
      </c>
      <c r="W132" s="39">
        <f t="shared" si="234"/>
        <v>0</v>
      </c>
      <c r="X132" s="39"/>
      <c r="Y132" s="39"/>
      <c r="Z132" s="39"/>
      <c r="AA132" s="39">
        <f t="shared" si="235"/>
        <v>3349150.85</v>
      </c>
      <c r="AB132" s="39">
        <f t="shared" si="236"/>
        <v>0</v>
      </c>
      <c r="AC132" s="39">
        <f t="shared" si="237"/>
        <v>0</v>
      </c>
      <c r="AD132" s="39"/>
      <c r="AE132" s="39"/>
      <c r="AF132" s="39"/>
      <c r="AG132" s="39">
        <f t="shared" si="267"/>
        <v>3349150.85</v>
      </c>
      <c r="AH132" s="39">
        <f t="shared" si="206"/>
        <v>0</v>
      </c>
      <c r="AI132" s="39">
        <f t="shared" si="207"/>
        <v>0</v>
      </c>
      <c r="AJ132" s="39"/>
      <c r="AK132" s="39"/>
      <c r="AL132" s="39"/>
      <c r="AM132" s="39">
        <f t="shared" si="268"/>
        <v>3349150.85</v>
      </c>
      <c r="AN132" s="39">
        <f t="shared" si="209"/>
        <v>0</v>
      </c>
      <c r="AO132" s="39">
        <f t="shared" si="210"/>
        <v>0</v>
      </c>
    </row>
    <row r="133" spans="1:41" ht="25.5" x14ac:dyDescent="0.2">
      <c r="A133" s="58" t="s">
        <v>147</v>
      </c>
      <c r="B133" s="44"/>
      <c r="C133" s="39"/>
      <c r="D133" s="39"/>
      <c r="E133" s="39"/>
      <c r="F133" s="39">
        <v>46530000</v>
      </c>
      <c r="G133" s="39"/>
      <c r="H133" s="39"/>
      <c r="I133" s="39">
        <f t="shared" ref="I133" si="272">C133+F133</f>
        <v>46530000</v>
      </c>
      <c r="J133" s="39">
        <f t="shared" ref="J133" si="273">D133+G133</f>
        <v>0</v>
      </c>
      <c r="K133" s="39">
        <f t="shared" ref="K133" si="274">E133+H133</f>
        <v>0</v>
      </c>
      <c r="L133" s="39">
        <v>-16030000</v>
      </c>
      <c r="M133" s="39"/>
      <c r="N133" s="39"/>
      <c r="O133" s="39">
        <f t="shared" si="220"/>
        <v>30500000</v>
      </c>
      <c r="P133" s="39">
        <f t="shared" si="221"/>
        <v>0</v>
      </c>
      <c r="Q133" s="39">
        <f t="shared" si="222"/>
        <v>0</v>
      </c>
      <c r="R133" s="39"/>
      <c r="S133" s="39"/>
      <c r="T133" s="39"/>
      <c r="U133" s="39">
        <f t="shared" si="232"/>
        <v>30500000</v>
      </c>
      <c r="V133" s="39">
        <f t="shared" si="233"/>
        <v>0</v>
      </c>
      <c r="W133" s="39">
        <f t="shared" si="234"/>
        <v>0</v>
      </c>
      <c r="X133" s="39">
        <v>-11142898.939999999</v>
      </c>
      <c r="Y133" s="39"/>
      <c r="Z133" s="39"/>
      <c r="AA133" s="39">
        <f t="shared" si="235"/>
        <v>19357101.060000002</v>
      </c>
      <c r="AB133" s="39">
        <f t="shared" si="236"/>
        <v>0</v>
      </c>
      <c r="AC133" s="39">
        <f t="shared" si="237"/>
        <v>0</v>
      </c>
      <c r="AD133" s="39"/>
      <c r="AE133" s="39"/>
      <c r="AF133" s="39"/>
      <c r="AG133" s="39">
        <f t="shared" si="267"/>
        <v>19357101.060000002</v>
      </c>
      <c r="AH133" s="39">
        <f t="shared" si="206"/>
        <v>0</v>
      </c>
      <c r="AI133" s="39">
        <f t="shared" si="207"/>
        <v>0</v>
      </c>
      <c r="AJ133" s="39"/>
      <c r="AK133" s="39"/>
      <c r="AL133" s="39"/>
      <c r="AM133" s="39">
        <f t="shared" si="268"/>
        <v>19357101.060000002</v>
      </c>
      <c r="AN133" s="39">
        <f t="shared" si="209"/>
        <v>0</v>
      </c>
      <c r="AO133" s="39">
        <f t="shared" si="210"/>
        <v>0</v>
      </c>
    </row>
    <row r="134" spans="1:41" ht="277.5" customHeight="1" x14ac:dyDescent="0.2">
      <c r="A134" s="58" t="s">
        <v>156</v>
      </c>
      <c r="B134" s="44"/>
      <c r="C134" s="39"/>
      <c r="D134" s="39"/>
      <c r="E134" s="39"/>
      <c r="F134" s="39">
        <v>89010</v>
      </c>
      <c r="G134" s="39"/>
      <c r="H134" s="39"/>
      <c r="I134" s="39">
        <f t="shared" ref="I134:I148" si="275">C134+F134</f>
        <v>89010</v>
      </c>
      <c r="J134" s="39">
        <f t="shared" ref="J134:J148" si="276">D134+G134</f>
        <v>0</v>
      </c>
      <c r="K134" s="39">
        <f t="shared" ref="K134:K148" si="277">E134+H134</f>
        <v>0</v>
      </c>
      <c r="L134" s="39">
        <v>4723</v>
      </c>
      <c r="M134" s="39"/>
      <c r="N134" s="39"/>
      <c r="O134" s="39">
        <f t="shared" si="220"/>
        <v>93733</v>
      </c>
      <c r="P134" s="39">
        <f t="shared" si="221"/>
        <v>0</v>
      </c>
      <c r="Q134" s="39">
        <f t="shared" si="222"/>
        <v>0</v>
      </c>
      <c r="R134" s="39"/>
      <c r="S134" s="39"/>
      <c r="T134" s="39"/>
      <c r="U134" s="39">
        <f t="shared" si="232"/>
        <v>93733</v>
      </c>
      <c r="V134" s="39">
        <f t="shared" si="233"/>
        <v>0</v>
      </c>
      <c r="W134" s="39">
        <f t="shared" si="234"/>
        <v>0</v>
      </c>
      <c r="X134" s="39">
        <v>11343</v>
      </c>
      <c r="Y134" s="39"/>
      <c r="Z134" s="39"/>
      <c r="AA134" s="39">
        <f t="shared" si="235"/>
        <v>105076</v>
      </c>
      <c r="AB134" s="39">
        <f t="shared" si="236"/>
        <v>0</v>
      </c>
      <c r="AC134" s="39">
        <f t="shared" si="237"/>
        <v>0</v>
      </c>
      <c r="AD134" s="39">
        <v>28142</v>
      </c>
      <c r="AE134" s="39"/>
      <c r="AF134" s="39"/>
      <c r="AG134" s="39">
        <f t="shared" si="267"/>
        <v>133218</v>
      </c>
      <c r="AH134" s="39">
        <f t="shared" si="206"/>
        <v>0</v>
      </c>
      <c r="AI134" s="39">
        <f t="shared" si="207"/>
        <v>0</v>
      </c>
      <c r="AJ134" s="39"/>
      <c r="AK134" s="39"/>
      <c r="AL134" s="39"/>
      <c r="AM134" s="39">
        <f t="shared" si="268"/>
        <v>133218</v>
      </c>
      <c r="AN134" s="39">
        <f t="shared" si="209"/>
        <v>0</v>
      </c>
      <c r="AO134" s="39">
        <f t="shared" si="210"/>
        <v>0</v>
      </c>
    </row>
    <row r="135" spans="1:41" ht="25.5" x14ac:dyDescent="0.2">
      <c r="A135" s="58" t="s">
        <v>162</v>
      </c>
      <c r="B135" s="44"/>
      <c r="C135" s="39"/>
      <c r="D135" s="39"/>
      <c r="E135" s="39"/>
      <c r="F135" s="63"/>
      <c r="G135" s="63"/>
      <c r="H135" s="63"/>
      <c r="I135" s="39"/>
      <c r="J135" s="39"/>
      <c r="K135" s="39"/>
      <c r="L135" s="39">
        <v>500000</v>
      </c>
      <c r="M135" s="39"/>
      <c r="N135" s="39"/>
      <c r="O135" s="39">
        <f t="shared" ref="O135" si="278">I135+L135</f>
        <v>500000</v>
      </c>
      <c r="P135" s="39">
        <f t="shared" ref="P135" si="279">J135+M135</f>
        <v>0</v>
      </c>
      <c r="Q135" s="39">
        <f t="shared" ref="Q135" si="280">K135+N135</f>
        <v>0</v>
      </c>
      <c r="R135" s="39"/>
      <c r="S135" s="39"/>
      <c r="T135" s="39"/>
      <c r="U135" s="39">
        <f t="shared" si="232"/>
        <v>500000</v>
      </c>
      <c r="V135" s="39">
        <f t="shared" si="233"/>
        <v>0</v>
      </c>
      <c r="W135" s="39">
        <f t="shared" si="234"/>
        <v>0</v>
      </c>
      <c r="X135" s="39"/>
      <c r="Y135" s="39"/>
      <c r="Z135" s="39"/>
      <c r="AA135" s="39">
        <f t="shared" si="235"/>
        <v>500000</v>
      </c>
      <c r="AB135" s="39">
        <f t="shared" si="236"/>
        <v>0</v>
      </c>
      <c r="AC135" s="39">
        <f t="shared" si="237"/>
        <v>0</v>
      </c>
      <c r="AD135" s="39"/>
      <c r="AE135" s="39"/>
      <c r="AF135" s="39"/>
      <c r="AG135" s="39">
        <f t="shared" si="267"/>
        <v>500000</v>
      </c>
      <c r="AH135" s="39">
        <f t="shared" si="206"/>
        <v>0</v>
      </c>
      <c r="AI135" s="39">
        <f t="shared" si="207"/>
        <v>0</v>
      </c>
      <c r="AJ135" s="39"/>
      <c r="AK135" s="39"/>
      <c r="AL135" s="39"/>
      <c r="AM135" s="39">
        <f t="shared" si="268"/>
        <v>500000</v>
      </c>
      <c r="AN135" s="39">
        <f t="shared" si="209"/>
        <v>0</v>
      </c>
      <c r="AO135" s="39">
        <f t="shared" si="210"/>
        <v>0</v>
      </c>
    </row>
    <row r="136" spans="1:41" x14ac:dyDescent="0.2">
      <c r="A136" s="58" t="s">
        <v>167</v>
      </c>
      <c r="B136" s="44"/>
      <c r="C136" s="39"/>
      <c r="D136" s="39"/>
      <c r="E136" s="39"/>
      <c r="F136" s="63"/>
      <c r="G136" s="63"/>
      <c r="H136" s="63"/>
      <c r="I136" s="39"/>
      <c r="J136" s="39"/>
      <c r="K136" s="39"/>
      <c r="L136" s="39">
        <v>20500000</v>
      </c>
      <c r="M136" s="39"/>
      <c r="N136" s="39"/>
      <c r="O136" s="39">
        <f t="shared" ref="O136" si="281">I136+L136</f>
        <v>20500000</v>
      </c>
      <c r="P136" s="39">
        <f t="shared" ref="P136" si="282">J136+M136</f>
        <v>0</v>
      </c>
      <c r="Q136" s="39">
        <f t="shared" ref="Q136" si="283">K136+N136</f>
        <v>0</v>
      </c>
      <c r="R136" s="39">
        <v>10940810</v>
      </c>
      <c r="S136" s="39"/>
      <c r="T136" s="39"/>
      <c r="U136" s="39">
        <f t="shared" si="232"/>
        <v>31440810</v>
      </c>
      <c r="V136" s="39">
        <f t="shared" si="233"/>
        <v>0</v>
      </c>
      <c r="W136" s="39">
        <f t="shared" si="234"/>
        <v>0</v>
      </c>
      <c r="X136" s="39"/>
      <c r="Y136" s="39"/>
      <c r="Z136" s="39"/>
      <c r="AA136" s="39">
        <f t="shared" si="235"/>
        <v>31440810</v>
      </c>
      <c r="AB136" s="39">
        <f t="shared" si="236"/>
        <v>0</v>
      </c>
      <c r="AC136" s="39">
        <f t="shared" si="237"/>
        <v>0</v>
      </c>
      <c r="AD136" s="39"/>
      <c r="AE136" s="39"/>
      <c r="AF136" s="39"/>
      <c r="AG136" s="39">
        <f t="shared" si="267"/>
        <v>31440810</v>
      </c>
      <c r="AH136" s="39">
        <f t="shared" si="206"/>
        <v>0</v>
      </c>
      <c r="AI136" s="39">
        <f t="shared" si="207"/>
        <v>0</v>
      </c>
      <c r="AJ136" s="39"/>
      <c r="AK136" s="39"/>
      <c r="AL136" s="39"/>
      <c r="AM136" s="39">
        <f t="shared" si="268"/>
        <v>31440810</v>
      </c>
      <c r="AN136" s="39">
        <f t="shared" si="209"/>
        <v>0</v>
      </c>
      <c r="AO136" s="39">
        <f t="shared" si="210"/>
        <v>0</v>
      </c>
    </row>
    <row r="137" spans="1:41" x14ac:dyDescent="0.2">
      <c r="A137" s="1" t="s">
        <v>172</v>
      </c>
      <c r="B137" s="21"/>
      <c r="C137" s="39"/>
      <c r="D137" s="39"/>
      <c r="E137" s="39"/>
      <c r="F137" s="39"/>
      <c r="G137" s="39"/>
      <c r="H137" s="39"/>
      <c r="I137" s="39"/>
      <c r="J137" s="39"/>
      <c r="K137" s="39"/>
      <c r="L137" s="39">
        <v>3437500</v>
      </c>
      <c r="M137" s="39"/>
      <c r="N137" s="39"/>
      <c r="O137" s="39">
        <f t="shared" ref="O137:O140" si="284">I137+L137</f>
        <v>3437500</v>
      </c>
      <c r="P137" s="39">
        <f t="shared" ref="P137" si="285">J137+M137</f>
        <v>0</v>
      </c>
      <c r="Q137" s="39">
        <f t="shared" ref="Q137" si="286">K137+N137</f>
        <v>0</v>
      </c>
      <c r="R137" s="39"/>
      <c r="S137" s="39"/>
      <c r="T137" s="39"/>
      <c r="U137" s="39">
        <f t="shared" si="232"/>
        <v>3437500</v>
      </c>
      <c r="V137" s="39">
        <f t="shared" si="233"/>
        <v>0</v>
      </c>
      <c r="W137" s="39">
        <f t="shared" si="234"/>
        <v>0</v>
      </c>
      <c r="X137" s="39"/>
      <c r="Y137" s="39"/>
      <c r="Z137" s="39"/>
      <c r="AA137" s="39">
        <f t="shared" si="235"/>
        <v>3437500</v>
      </c>
      <c r="AB137" s="39">
        <f t="shared" si="236"/>
        <v>0</v>
      </c>
      <c r="AC137" s="39">
        <f t="shared" si="237"/>
        <v>0</v>
      </c>
      <c r="AD137" s="39"/>
      <c r="AE137" s="39"/>
      <c r="AF137" s="39"/>
      <c r="AG137" s="39">
        <f t="shared" si="267"/>
        <v>3437500</v>
      </c>
      <c r="AH137" s="39">
        <f t="shared" si="206"/>
        <v>0</v>
      </c>
      <c r="AI137" s="39">
        <f t="shared" si="207"/>
        <v>0</v>
      </c>
      <c r="AJ137" s="39"/>
      <c r="AK137" s="39"/>
      <c r="AL137" s="39"/>
      <c r="AM137" s="39">
        <f t="shared" si="268"/>
        <v>3437500</v>
      </c>
      <c r="AN137" s="39">
        <f t="shared" si="209"/>
        <v>0</v>
      </c>
      <c r="AO137" s="39">
        <f t="shared" si="210"/>
        <v>0</v>
      </c>
    </row>
    <row r="138" spans="1:41" x14ac:dyDescent="0.2">
      <c r="A138" s="1" t="s">
        <v>173</v>
      </c>
      <c r="B138" s="21"/>
      <c r="C138" s="39"/>
      <c r="D138" s="39"/>
      <c r="E138" s="39"/>
      <c r="F138" s="63"/>
      <c r="G138" s="63"/>
      <c r="H138" s="63"/>
      <c r="I138" s="39"/>
      <c r="J138" s="39"/>
      <c r="K138" s="39"/>
      <c r="L138" s="39">
        <v>6000000</v>
      </c>
      <c r="M138" s="39"/>
      <c r="N138" s="39"/>
      <c r="O138" s="39">
        <f t="shared" si="284"/>
        <v>6000000</v>
      </c>
      <c r="P138" s="39"/>
      <c r="Q138" s="39"/>
      <c r="R138" s="39"/>
      <c r="S138" s="39"/>
      <c r="T138" s="39"/>
      <c r="U138" s="39">
        <f t="shared" si="232"/>
        <v>6000000</v>
      </c>
      <c r="V138" s="39"/>
      <c r="W138" s="39"/>
      <c r="X138" s="39"/>
      <c r="Y138" s="39"/>
      <c r="Z138" s="39"/>
      <c r="AA138" s="39">
        <f t="shared" si="235"/>
        <v>6000000</v>
      </c>
      <c r="AB138" s="39"/>
      <c r="AC138" s="39"/>
      <c r="AD138" s="39"/>
      <c r="AE138" s="39"/>
      <c r="AF138" s="39"/>
      <c r="AG138" s="39">
        <f t="shared" si="267"/>
        <v>6000000</v>
      </c>
      <c r="AH138" s="39"/>
      <c r="AI138" s="39"/>
      <c r="AJ138" s="39"/>
      <c r="AK138" s="39"/>
      <c r="AL138" s="39"/>
      <c r="AM138" s="39">
        <f t="shared" si="268"/>
        <v>6000000</v>
      </c>
      <c r="AN138" s="39"/>
      <c r="AO138" s="39"/>
    </row>
    <row r="139" spans="1:41" ht="38.25" customHeight="1" x14ac:dyDescent="0.2">
      <c r="A139" s="1" t="s">
        <v>174</v>
      </c>
      <c r="B139" s="21"/>
      <c r="C139" s="39"/>
      <c r="D139" s="39"/>
      <c r="E139" s="39"/>
      <c r="F139" s="63"/>
      <c r="G139" s="63"/>
      <c r="H139" s="63"/>
      <c r="I139" s="39"/>
      <c r="J139" s="39"/>
      <c r="K139" s="39"/>
      <c r="L139" s="39">
        <v>7128000</v>
      </c>
      <c r="M139" s="39"/>
      <c r="N139" s="39"/>
      <c r="O139" s="39">
        <f t="shared" si="284"/>
        <v>7128000</v>
      </c>
      <c r="P139" s="39"/>
      <c r="Q139" s="39"/>
      <c r="R139" s="39"/>
      <c r="S139" s="39"/>
      <c r="T139" s="39"/>
      <c r="U139" s="39">
        <f t="shared" si="232"/>
        <v>7128000</v>
      </c>
      <c r="V139" s="39"/>
      <c r="W139" s="39"/>
      <c r="X139" s="39">
        <v>-1970531</v>
      </c>
      <c r="Y139" s="39"/>
      <c r="Z139" s="39"/>
      <c r="AA139" s="39">
        <f t="shared" si="235"/>
        <v>5157469</v>
      </c>
      <c r="AB139" s="39"/>
      <c r="AC139" s="39"/>
      <c r="AD139" s="39">
        <v>-1375217</v>
      </c>
      <c r="AE139" s="39"/>
      <c r="AF139" s="39"/>
      <c r="AG139" s="39">
        <f t="shared" si="267"/>
        <v>3782252</v>
      </c>
      <c r="AH139" s="39"/>
      <c r="AI139" s="39"/>
      <c r="AJ139" s="39"/>
      <c r="AK139" s="39"/>
      <c r="AL139" s="39"/>
      <c r="AM139" s="39">
        <f t="shared" si="268"/>
        <v>3782252</v>
      </c>
      <c r="AN139" s="39"/>
      <c r="AO139" s="39"/>
    </row>
    <row r="140" spans="1:41" ht="25.5" x14ac:dyDescent="0.2">
      <c r="A140" s="1" t="s">
        <v>175</v>
      </c>
      <c r="B140" s="21"/>
      <c r="C140" s="39"/>
      <c r="D140" s="39"/>
      <c r="E140" s="39"/>
      <c r="F140" s="63"/>
      <c r="G140" s="63"/>
      <c r="H140" s="63"/>
      <c r="I140" s="39"/>
      <c r="J140" s="39"/>
      <c r="K140" s="39"/>
      <c r="L140" s="39">
        <v>71780530</v>
      </c>
      <c r="M140" s="39"/>
      <c r="N140" s="39"/>
      <c r="O140" s="39">
        <f t="shared" si="284"/>
        <v>71780530</v>
      </c>
      <c r="P140" s="39"/>
      <c r="Q140" s="39"/>
      <c r="R140" s="39"/>
      <c r="S140" s="39"/>
      <c r="T140" s="39"/>
      <c r="U140" s="39">
        <f t="shared" si="232"/>
        <v>71780530</v>
      </c>
      <c r="V140" s="39"/>
      <c r="W140" s="39"/>
      <c r="X140" s="39"/>
      <c r="Y140" s="39"/>
      <c r="Z140" s="39"/>
      <c r="AA140" s="39">
        <f t="shared" si="235"/>
        <v>71780530</v>
      </c>
      <c r="AB140" s="39"/>
      <c r="AC140" s="39"/>
      <c r="AD140" s="39"/>
      <c r="AE140" s="39"/>
      <c r="AF140" s="39"/>
      <c r="AG140" s="39">
        <f t="shared" si="267"/>
        <v>71780530</v>
      </c>
      <c r="AH140" s="39"/>
      <c r="AI140" s="39"/>
      <c r="AJ140" s="39"/>
      <c r="AK140" s="39"/>
      <c r="AL140" s="39"/>
      <c r="AM140" s="39">
        <f t="shared" si="268"/>
        <v>71780530</v>
      </c>
      <c r="AN140" s="39"/>
      <c r="AO140" s="39"/>
    </row>
    <row r="141" spans="1:41" x14ac:dyDescent="0.2">
      <c r="A141" s="1" t="s">
        <v>185</v>
      </c>
      <c r="B141" s="21"/>
      <c r="C141" s="39"/>
      <c r="D141" s="39"/>
      <c r="E141" s="39"/>
      <c r="F141" s="63"/>
      <c r="G141" s="63"/>
      <c r="H141" s="63"/>
      <c r="I141" s="39"/>
      <c r="J141" s="39"/>
      <c r="K141" s="39"/>
      <c r="L141" s="39"/>
      <c r="M141" s="39"/>
      <c r="N141" s="39"/>
      <c r="O141" s="39"/>
      <c r="P141" s="39"/>
      <c r="Q141" s="39"/>
      <c r="R141" s="39">
        <v>259000</v>
      </c>
      <c r="S141" s="39"/>
      <c r="T141" s="39"/>
      <c r="U141" s="39">
        <f t="shared" ref="U141" si="287">O141+R141</f>
        <v>259000</v>
      </c>
      <c r="V141" s="39"/>
      <c r="W141" s="39"/>
      <c r="X141" s="39"/>
      <c r="Y141" s="39"/>
      <c r="Z141" s="39"/>
      <c r="AA141" s="39">
        <f t="shared" si="235"/>
        <v>259000</v>
      </c>
      <c r="AB141" s="39"/>
      <c r="AC141" s="39"/>
      <c r="AD141" s="39">
        <f>8481130+11142892</f>
        <v>19624022</v>
      </c>
      <c r="AE141" s="39"/>
      <c r="AF141" s="39"/>
      <c r="AG141" s="39">
        <f t="shared" si="267"/>
        <v>19883022</v>
      </c>
      <c r="AH141" s="39"/>
      <c r="AI141" s="39"/>
      <c r="AJ141" s="39">
        <v>100000</v>
      </c>
      <c r="AK141" s="39"/>
      <c r="AL141" s="39"/>
      <c r="AM141" s="39">
        <f t="shared" si="268"/>
        <v>19983022</v>
      </c>
      <c r="AN141" s="39"/>
      <c r="AO141" s="39"/>
    </row>
    <row r="142" spans="1:41" ht="51" x14ac:dyDescent="0.2">
      <c r="A142" s="1" t="s">
        <v>213</v>
      </c>
      <c r="B142" s="21"/>
      <c r="C142" s="39"/>
      <c r="D142" s="39"/>
      <c r="E142" s="39"/>
      <c r="F142" s="63"/>
      <c r="G142" s="63"/>
      <c r="H142" s="63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>
        <v>3744228</v>
      </c>
      <c r="AE142" s="39"/>
      <c r="AF142" s="39"/>
      <c r="AG142" s="39">
        <f t="shared" si="267"/>
        <v>3744228</v>
      </c>
      <c r="AH142" s="39"/>
      <c r="AI142" s="39"/>
      <c r="AJ142" s="39"/>
      <c r="AK142" s="39"/>
      <c r="AL142" s="39"/>
      <c r="AM142" s="39">
        <f t="shared" si="268"/>
        <v>3744228</v>
      </c>
      <c r="AN142" s="39"/>
      <c r="AO142" s="39"/>
    </row>
    <row r="143" spans="1:41" ht="38.25" x14ac:dyDescent="0.2">
      <c r="A143" s="1" t="s">
        <v>214</v>
      </c>
      <c r="B143" s="21"/>
      <c r="C143" s="39"/>
      <c r="D143" s="39"/>
      <c r="E143" s="39"/>
      <c r="F143" s="63"/>
      <c r="G143" s="63"/>
      <c r="H143" s="63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>
        <v>299384.84000000003</v>
      </c>
      <c r="AE143" s="39"/>
      <c r="AF143" s="39"/>
      <c r="AG143" s="39">
        <f t="shared" si="267"/>
        <v>299384.84000000003</v>
      </c>
      <c r="AH143" s="39"/>
      <c r="AI143" s="39"/>
      <c r="AJ143" s="39"/>
      <c r="AK143" s="39"/>
      <c r="AL143" s="39"/>
      <c r="AM143" s="39">
        <f t="shared" si="268"/>
        <v>299384.84000000003</v>
      </c>
      <c r="AN143" s="39"/>
      <c r="AO143" s="39"/>
    </row>
    <row r="144" spans="1:41" ht="51" x14ac:dyDescent="0.2">
      <c r="A144" s="1" t="s">
        <v>215</v>
      </c>
      <c r="B144" s="21"/>
      <c r="C144" s="39"/>
      <c r="D144" s="39"/>
      <c r="E144" s="39"/>
      <c r="F144" s="63"/>
      <c r="G144" s="63"/>
      <c r="H144" s="63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>
        <v>319610.84999999998</v>
      </c>
      <c r="AE144" s="39"/>
      <c r="AF144" s="39"/>
      <c r="AG144" s="39">
        <f t="shared" si="267"/>
        <v>319610.84999999998</v>
      </c>
      <c r="AH144" s="39"/>
      <c r="AI144" s="39"/>
      <c r="AJ144" s="39"/>
      <c r="AK144" s="39"/>
      <c r="AL144" s="39"/>
      <c r="AM144" s="39">
        <f t="shared" si="268"/>
        <v>319610.84999999998</v>
      </c>
      <c r="AN144" s="39"/>
      <c r="AO144" s="39"/>
    </row>
    <row r="145" spans="1:42" x14ac:dyDescent="0.2">
      <c r="A145" s="7" t="s">
        <v>158</v>
      </c>
      <c r="B145" s="59" t="s">
        <v>159</v>
      </c>
      <c r="C145" s="61">
        <f>C146</f>
        <v>0</v>
      </c>
      <c r="D145" s="61">
        <f>D146</f>
        <v>0</v>
      </c>
      <c r="E145" s="39">
        <f>SUM(C145:D145)</f>
        <v>0</v>
      </c>
      <c r="I145" s="39"/>
      <c r="J145" s="39"/>
      <c r="K145" s="39"/>
      <c r="L145" s="39">
        <f>L146</f>
        <v>5400000</v>
      </c>
      <c r="M145" s="39">
        <f t="shared" ref="M145:AO145" si="288">M146</f>
        <v>0</v>
      </c>
      <c r="N145" s="39">
        <f t="shared" si="288"/>
        <v>0</v>
      </c>
      <c r="O145" s="39">
        <f t="shared" si="288"/>
        <v>5400000</v>
      </c>
      <c r="P145" s="39">
        <f t="shared" si="288"/>
        <v>0</v>
      </c>
      <c r="Q145" s="39">
        <f t="shared" si="288"/>
        <v>0</v>
      </c>
      <c r="R145" s="39">
        <f>R146</f>
        <v>1631578</v>
      </c>
      <c r="S145" s="39">
        <f t="shared" si="288"/>
        <v>0</v>
      </c>
      <c r="T145" s="39">
        <f t="shared" si="288"/>
        <v>0</v>
      </c>
      <c r="U145" s="39">
        <f t="shared" si="288"/>
        <v>7031578</v>
      </c>
      <c r="V145" s="39">
        <f t="shared" si="288"/>
        <v>0</v>
      </c>
      <c r="W145" s="39">
        <f t="shared" si="288"/>
        <v>0</v>
      </c>
      <c r="X145" s="39">
        <f>X146</f>
        <v>0</v>
      </c>
      <c r="Y145" s="39">
        <f t="shared" si="288"/>
        <v>0</v>
      </c>
      <c r="Z145" s="39">
        <f t="shared" si="288"/>
        <v>0</v>
      </c>
      <c r="AA145" s="39">
        <f t="shared" si="288"/>
        <v>7031578</v>
      </c>
      <c r="AB145" s="39">
        <f t="shared" si="288"/>
        <v>0</v>
      </c>
      <c r="AC145" s="39">
        <f t="shared" si="288"/>
        <v>0</v>
      </c>
      <c r="AD145" s="39">
        <f>AD146</f>
        <v>0</v>
      </c>
      <c r="AE145" s="39">
        <f t="shared" si="288"/>
        <v>0</v>
      </c>
      <c r="AF145" s="39">
        <f t="shared" si="288"/>
        <v>0</v>
      </c>
      <c r="AG145" s="39">
        <f t="shared" si="288"/>
        <v>7031578</v>
      </c>
      <c r="AH145" s="39">
        <f t="shared" si="288"/>
        <v>0</v>
      </c>
      <c r="AI145" s="39">
        <f t="shared" si="288"/>
        <v>0</v>
      </c>
      <c r="AJ145" s="39">
        <f>AJ146</f>
        <v>0</v>
      </c>
      <c r="AK145" s="39">
        <f t="shared" si="288"/>
        <v>0</v>
      </c>
      <c r="AL145" s="39">
        <f t="shared" si="288"/>
        <v>0</v>
      </c>
      <c r="AM145" s="39">
        <f t="shared" si="288"/>
        <v>7031578</v>
      </c>
      <c r="AN145" s="39">
        <f t="shared" si="288"/>
        <v>0</v>
      </c>
      <c r="AO145" s="39">
        <f t="shared" si="288"/>
        <v>0</v>
      </c>
    </row>
    <row r="146" spans="1:42" x14ac:dyDescent="0.2">
      <c r="A146" s="62" t="s">
        <v>161</v>
      </c>
      <c r="B146" s="44" t="s">
        <v>160</v>
      </c>
      <c r="C146" s="39"/>
      <c r="D146" s="39"/>
      <c r="E146" s="39"/>
      <c r="F146" s="39"/>
      <c r="G146" s="39"/>
      <c r="H146" s="39"/>
      <c r="I146" s="39"/>
      <c r="J146" s="39"/>
      <c r="K146" s="39"/>
      <c r="L146" s="39">
        <v>5400000</v>
      </c>
      <c r="M146" s="39"/>
      <c r="N146" s="39"/>
      <c r="O146" s="39">
        <f>I146+L146</f>
        <v>5400000</v>
      </c>
      <c r="P146" s="39">
        <f>J146+M146</f>
        <v>0</v>
      </c>
      <c r="Q146" s="39">
        <f>K146+N146</f>
        <v>0</v>
      </c>
      <c r="R146" s="39">
        <f>2000000-368422</f>
        <v>1631578</v>
      </c>
      <c r="S146" s="39"/>
      <c r="T146" s="39"/>
      <c r="U146" s="39">
        <f>O146+R146</f>
        <v>7031578</v>
      </c>
      <c r="V146" s="39">
        <f>P146+S146</f>
        <v>0</v>
      </c>
      <c r="W146" s="39">
        <f>Q146+T146</f>
        <v>0</v>
      </c>
      <c r="X146" s="39"/>
      <c r="Y146" s="39"/>
      <c r="Z146" s="39"/>
      <c r="AA146" s="39">
        <f>U146+X146</f>
        <v>7031578</v>
      </c>
      <c r="AB146" s="39">
        <f>V146+Y146</f>
        <v>0</v>
      </c>
      <c r="AC146" s="39">
        <f>W146+Z146</f>
        <v>0</v>
      </c>
      <c r="AD146" s="39"/>
      <c r="AE146" s="39"/>
      <c r="AF146" s="39"/>
      <c r="AG146" s="39">
        <f>AA146+AD146</f>
        <v>7031578</v>
      </c>
      <c r="AH146" s="39">
        <f>AB146+AE146</f>
        <v>0</v>
      </c>
      <c r="AI146" s="39">
        <f>AC146+AF146</f>
        <v>0</v>
      </c>
      <c r="AJ146" s="39"/>
      <c r="AK146" s="39"/>
      <c r="AL146" s="39"/>
      <c r="AM146" s="39">
        <f>AG146+AJ146</f>
        <v>7031578</v>
      </c>
      <c r="AN146" s="39">
        <f>AH146+AK146</f>
        <v>0</v>
      </c>
      <c r="AO146" s="39">
        <f>AI146+AL146</f>
        <v>0</v>
      </c>
    </row>
    <row r="147" spans="1:42" ht="24.75" customHeight="1" x14ac:dyDescent="0.2">
      <c r="A147" s="7" t="s">
        <v>152</v>
      </c>
      <c r="B147" s="59" t="s">
        <v>153</v>
      </c>
      <c r="C147" s="39">
        <f>C148</f>
        <v>0</v>
      </c>
      <c r="D147" s="39">
        <f t="shared" ref="D147:H147" si="289">D148</f>
        <v>0</v>
      </c>
      <c r="E147" s="39">
        <f t="shared" si="289"/>
        <v>0</v>
      </c>
      <c r="F147" s="39">
        <f t="shared" si="289"/>
        <v>-2307320</v>
      </c>
      <c r="G147" s="39">
        <f t="shared" si="289"/>
        <v>0</v>
      </c>
      <c r="H147" s="39">
        <f t="shared" si="289"/>
        <v>0</v>
      </c>
      <c r="I147" s="39">
        <f t="shared" si="275"/>
        <v>-2307320</v>
      </c>
      <c r="J147" s="39">
        <f t="shared" si="276"/>
        <v>0</v>
      </c>
      <c r="K147" s="39">
        <f t="shared" si="277"/>
        <v>0</v>
      </c>
      <c r="L147" s="39">
        <f t="shared" ref="L147:N147" si="290">L148</f>
        <v>758000</v>
      </c>
      <c r="M147" s="39">
        <f t="shared" si="290"/>
        <v>0</v>
      </c>
      <c r="N147" s="39">
        <f t="shared" si="290"/>
        <v>0</v>
      </c>
      <c r="O147" s="39">
        <f t="shared" si="220"/>
        <v>-1549320</v>
      </c>
      <c r="P147" s="39">
        <f t="shared" si="221"/>
        <v>0</v>
      </c>
      <c r="Q147" s="39">
        <f t="shared" si="222"/>
        <v>0</v>
      </c>
      <c r="R147" s="39">
        <f t="shared" ref="R147:T147" si="291">R148</f>
        <v>0</v>
      </c>
      <c r="S147" s="39">
        <f t="shared" si="291"/>
        <v>0</v>
      </c>
      <c r="T147" s="39">
        <f t="shared" si="291"/>
        <v>0</v>
      </c>
      <c r="U147" s="39">
        <f t="shared" ref="U147:U148" si="292">O147+R147</f>
        <v>-1549320</v>
      </c>
      <c r="V147" s="39">
        <f t="shared" ref="V147:V148" si="293">P147+S147</f>
        <v>0</v>
      </c>
      <c r="W147" s="39">
        <f t="shared" ref="W147:W148" si="294">Q147+T147</f>
        <v>0</v>
      </c>
      <c r="X147" s="39">
        <f t="shared" ref="X147:Z147" si="295">X148</f>
        <v>0</v>
      </c>
      <c r="Y147" s="39">
        <f t="shared" si="295"/>
        <v>0</v>
      </c>
      <c r="Z147" s="39">
        <f t="shared" si="295"/>
        <v>0</v>
      </c>
      <c r="AA147" s="39">
        <f t="shared" ref="AA147:AA148" si="296">U147+X147</f>
        <v>-1549320</v>
      </c>
      <c r="AB147" s="39">
        <f t="shared" ref="AB147:AB148" si="297">V147+Y147</f>
        <v>0</v>
      </c>
      <c r="AC147" s="39">
        <f t="shared" ref="AC147:AC148" si="298">W147+Z147</f>
        <v>0</v>
      </c>
      <c r="AD147" s="39">
        <f t="shared" ref="AD147:AF147" si="299">AD148</f>
        <v>0</v>
      </c>
      <c r="AE147" s="39">
        <f t="shared" si="299"/>
        <v>0</v>
      </c>
      <c r="AF147" s="39">
        <f t="shared" si="299"/>
        <v>0</v>
      </c>
      <c r="AG147" s="39">
        <f t="shared" ref="AG147:AG148" si="300">AA147+AD147</f>
        <v>-1549320</v>
      </c>
      <c r="AH147" s="39">
        <f t="shared" ref="AH147:AH148" si="301">AB147+AE147</f>
        <v>0</v>
      </c>
      <c r="AI147" s="39">
        <f t="shared" ref="AI147:AI148" si="302">AC147+AF147</f>
        <v>0</v>
      </c>
      <c r="AJ147" s="39">
        <f t="shared" ref="AJ147:AL147" si="303">AJ148</f>
        <v>0</v>
      </c>
      <c r="AK147" s="39">
        <f t="shared" si="303"/>
        <v>0</v>
      </c>
      <c r="AL147" s="39">
        <f t="shared" si="303"/>
        <v>0</v>
      </c>
      <c r="AM147" s="39">
        <f t="shared" ref="AM147:AM148" si="304">AG147+AJ147</f>
        <v>-1549320</v>
      </c>
      <c r="AN147" s="39">
        <f t="shared" ref="AN147:AN148" si="305">AH147+AK147</f>
        <v>0</v>
      </c>
      <c r="AO147" s="39">
        <f t="shared" ref="AO147:AO148" si="306">AI147+AL147</f>
        <v>0</v>
      </c>
    </row>
    <row r="148" spans="1:42" ht="38.25" customHeight="1" x14ac:dyDescent="0.2">
      <c r="A148" s="7" t="s">
        <v>155</v>
      </c>
      <c r="B148" s="60" t="s">
        <v>154</v>
      </c>
      <c r="C148" s="39"/>
      <c r="D148" s="39"/>
      <c r="E148" s="26"/>
      <c r="F148" s="39">
        <f>-1549320-758000</f>
        <v>-2307320</v>
      </c>
      <c r="G148" s="39"/>
      <c r="H148" s="39"/>
      <c r="I148" s="39">
        <f t="shared" si="275"/>
        <v>-2307320</v>
      </c>
      <c r="J148" s="39">
        <f t="shared" si="276"/>
        <v>0</v>
      </c>
      <c r="K148" s="39">
        <f t="shared" si="277"/>
        <v>0</v>
      </c>
      <c r="L148" s="39">
        <v>758000</v>
      </c>
      <c r="M148" s="39"/>
      <c r="N148" s="39"/>
      <c r="O148" s="39">
        <f t="shared" si="220"/>
        <v>-1549320</v>
      </c>
      <c r="P148" s="39">
        <f t="shared" si="221"/>
        <v>0</v>
      </c>
      <c r="Q148" s="39">
        <f t="shared" si="222"/>
        <v>0</v>
      </c>
      <c r="R148" s="39"/>
      <c r="S148" s="39"/>
      <c r="T148" s="39"/>
      <c r="U148" s="39">
        <f t="shared" si="292"/>
        <v>-1549320</v>
      </c>
      <c r="V148" s="39">
        <f t="shared" si="293"/>
        <v>0</v>
      </c>
      <c r="W148" s="39">
        <f t="shared" si="294"/>
        <v>0</v>
      </c>
      <c r="X148" s="39"/>
      <c r="Y148" s="39"/>
      <c r="Z148" s="39"/>
      <c r="AA148" s="39">
        <f t="shared" si="296"/>
        <v>-1549320</v>
      </c>
      <c r="AB148" s="39">
        <f t="shared" si="297"/>
        <v>0</v>
      </c>
      <c r="AC148" s="39">
        <f t="shared" si="298"/>
        <v>0</v>
      </c>
      <c r="AD148" s="39"/>
      <c r="AE148" s="39"/>
      <c r="AF148" s="39"/>
      <c r="AG148" s="39">
        <f t="shared" si="300"/>
        <v>-1549320</v>
      </c>
      <c r="AH148" s="39">
        <f t="shared" si="301"/>
        <v>0</v>
      </c>
      <c r="AI148" s="39">
        <f t="shared" si="302"/>
        <v>0</v>
      </c>
      <c r="AJ148" s="39"/>
      <c r="AK148" s="39"/>
      <c r="AL148" s="39"/>
      <c r="AM148" s="39">
        <f t="shared" si="304"/>
        <v>-1549320</v>
      </c>
      <c r="AN148" s="39">
        <f t="shared" si="305"/>
        <v>0</v>
      </c>
      <c r="AO148" s="39">
        <f t="shared" si="306"/>
        <v>0</v>
      </c>
    </row>
    <row r="149" spans="1:42" x14ac:dyDescent="0.2">
      <c r="A149" s="7"/>
      <c r="B149" s="21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</row>
    <row r="150" spans="1:42" ht="14.1" customHeight="1" x14ac:dyDescent="0.2">
      <c r="A150" s="9" t="s">
        <v>17</v>
      </c>
      <c r="B150" s="25"/>
      <c r="C150" s="40">
        <f t="shared" ref="C150:H150" si="307">C17+C61</f>
        <v>970148001.93999994</v>
      </c>
      <c r="D150" s="40">
        <f t="shared" si="307"/>
        <v>900335165.51999998</v>
      </c>
      <c r="E150" s="40">
        <f t="shared" si="307"/>
        <v>922464352.67999995</v>
      </c>
      <c r="F150" s="40">
        <f t="shared" si="307"/>
        <v>49475361.350000001</v>
      </c>
      <c r="G150" s="40">
        <f t="shared" si="307"/>
        <v>771777.15999999968</v>
      </c>
      <c r="H150" s="40">
        <f t="shared" si="307"/>
        <v>-1690538.95</v>
      </c>
      <c r="I150" s="40">
        <f t="shared" si="217"/>
        <v>1019623363.29</v>
      </c>
      <c r="J150" s="40">
        <f t="shared" si="218"/>
        <v>901106942.67999995</v>
      </c>
      <c r="K150" s="40">
        <f t="shared" si="219"/>
        <v>920773813.7299999</v>
      </c>
      <c r="L150" s="40">
        <f>L17+L61</f>
        <v>136145032.75999999</v>
      </c>
      <c r="M150" s="40">
        <f>M17+M61</f>
        <v>293866.65999999997</v>
      </c>
      <c r="N150" s="40">
        <f>N17+N61</f>
        <v>278194.39</v>
      </c>
      <c r="O150" s="40">
        <f t="shared" ref="O150" si="308">I150+L150</f>
        <v>1155768396.05</v>
      </c>
      <c r="P150" s="40">
        <f t="shared" ref="P150" si="309">J150+M150</f>
        <v>901400809.33999991</v>
      </c>
      <c r="Q150" s="40">
        <f t="shared" ref="Q150" si="310">K150+N150</f>
        <v>921052008.11999989</v>
      </c>
      <c r="R150" s="40">
        <f>R17+R61</f>
        <v>75806876.459999993</v>
      </c>
      <c r="S150" s="40">
        <f>S17+S61</f>
        <v>0</v>
      </c>
      <c r="T150" s="40">
        <f>T17+T61</f>
        <v>-3805094.26</v>
      </c>
      <c r="U150" s="40">
        <f t="shared" ref="U150" si="311">O150+R150</f>
        <v>1231575272.51</v>
      </c>
      <c r="V150" s="40">
        <f t="shared" ref="V150" si="312">P150+S150</f>
        <v>901400809.33999991</v>
      </c>
      <c r="W150" s="40">
        <f t="shared" ref="W150" si="313">Q150+T150</f>
        <v>917246913.8599999</v>
      </c>
      <c r="X150" s="40">
        <f>X17+X61</f>
        <v>-37314472.380000003</v>
      </c>
      <c r="Y150" s="40">
        <f>Y17+Y61</f>
        <v>1598897.66</v>
      </c>
      <c r="Z150" s="40">
        <f>Z17+Z61</f>
        <v>1598897.66</v>
      </c>
      <c r="AA150" s="40">
        <f t="shared" ref="AA150" si="314">U150+X150</f>
        <v>1194260800.1299999</v>
      </c>
      <c r="AB150" s="40">
        <f t="shared" ref="AB150" si="315">V150+Y150</f>
        <v>902999706.99999988</v>
      </c>
      <c r="AC150" s="40">
        <f t="shared" ref="AC150" si="316">W150+Z150</f>
        <v>918845811.51999986</v>
      </c>
      <c r="AD150" s="40">
        <f>AD17+AD61</f>
        <v>22649030.440000001</v>
      </c>
      <c r="AE150" s="40">
        <f>AE17+AE61</f>
        <v>0</v>
      </c>
      <c r="AF150" s="40">
        <f>AF17+AF61</f>
        <v>0</v>
      </c>
      <c r="AG150" s="40">
        <f t="shared" ref="AG150" si="317">AA150+AD150</f>
        <v>1216909830.5699999</v>
      </c>
      <c r="AH150" s="40">
        <f t="shared" ref="AH150" si="318">AB150+AE150</f>
        <v>902999706.99999988</v>
      </c>
      <c r="AI150" s="40">
        <f t="shared" ref="AI150" si="319">AC150+AF150</f>
        <v>918845811.51999986</v>
      </c>
      <c r="AJ150" s="40">
        <f>AJ17+AJ61</f>
        <v>9064607.2800000012</v>
      </c>
      <c r="AK150" s="40">
        <f>AK17+AK61</f>
        <v>0</v>
      </c>
      <c r="AL150" s="40">
        <f>AL17+AL61</f>
        <v>0</v>
      </c>
      <c r="AM150" s="40">
        <f t="shared" ref="AM150" si="320">AG150+AJ150</f>
        <v>1225974437.8499999</v>
      </c>
      <c r="AN150" s="40">
        <f t="shared" ref="AN150" si="321">AH150+AK150</f>
        <v>902999706.99999988</v>
      </c>
      <c r="AO150" s="40">
        <f t="shared" ref="AO150" si="322">AI150+AL150</f>
        <v>918845811.51999986</v>
      </c>
      <c r="AP150" s="64" t="s">
        <v>178</v>
      </c>
    </row>
    <row r="151" spans="1:42" x14ac:dyDescent="0.2">
      <c r="A151" s="10"/>
      <c r="B151" s="11"/>
      <c r="AM151" s="73"/>
    </row>
  </sheetData>
  <mergeCells count="22">
    <mergeCell ref="AJ12:AO12"/>
    <mergeCell ref="AJ13:AL13"/>
    <mergeCell ref="AM13:AO13"/>
    <mergeCell ref="A11:AO11"/>
    <mergeCell ref="X13:Z13"/>
    <mergeCell ref="AA13:AC13"/>
    <mergeCell ref="L12:Q12"/>
    <mergeCell ref="C13:E13"/>
    <mergeCell ref="A13:A14"/>
    <mergeCell ref="B13:B14"/>
    <mergeCell ref="F13:H13"/>
    <mergeCell ref="F12:K12"/>
    <mergeCell ref="R13:T13"/>
    <mergeCell ref="U13:W13"/>
    <mergeCell ref="L13:N13"/>
    <mergeCell ref="O13:Q13"/>
    <mergeCell ref="I13:K13"/>
    <mergeCell ref="R12:W12"/>
    <mergeCell ref="X12:AC12"/>
    <mergeCell ref="AD12:AI12"/>
    <mergeCell ref="AD13:AF13"/>
    <mergeCell ref="AG13:AI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2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2023-05-23T09:19:38Z</cp:lastPrinted>
  <dcterms:created xsi:type="dcterms:W3CDTF">2004-09-13T07:20:24Z</dcterms:created>
  <dcterms:modified xsi:type="dcterms:W3CDTF">2023-10-24T12:00:02Z</dcterms:modified>
</cp:coreProperties>
</file>